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5"/>
  <workbookPr/>
  <mc:AlternateContent xmlns:mc="http://schemas.openxmlformats.org/markup-compatibility/2006">
    <mc:Choice Requires="x15">
      <x15ac:absPath xmlns:x15ac="http://schemas.microsoft.com/office/spreadsheetml/2010/11/ac" url="https://d.docs.live.net/015fcaac0bdbb2c5/LearnAuditSampling/MUS_Excel/"/>
    </mc:Choice>
  </mc:AlternateContent>
  <xr:revisionPtr revIDLastSave="511" documentId="11_F25DC773A252ABDACC104895A1DA6F205BDE58E8" xr6:coauthVersionLast="47" xr6:coauthVersionMax="47" xr10:uidLastSave="{175C464E-983F-49A6-BE9E-B3930D788802}"/>
  <bookViews>
    <workbookView xWindow="28680" yWindow="-1140" windowWidth="29040" windowHeight="15720" activeTab="4" xr2:uid="{00000000-000D-0000-FFFF-FFFF00000000}"/>
  </bookViews>
  <sheets>
    <sheet name="0_Sales" sheetId="1" r:id="rId1"/>
    <sheet name="1_Sample_Size" sheetId="2" r:id="rId2"/>
    <sheet name="2_Select_Sample_Item" sheetId="3" r:id="rId3"/>
    <sheet name="3_Sample_Item" sheetId="4" r:id="rId4"/>
    <sheet name="4_Sample_Result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6" l="1"/>
  <c r="C42" i="6"/>
  <c r="K52" i="6"/>
  <c r="K46" i="6"/>
  <c r="K44" i="6"/>
  <c r="E42" i="6"/>
  <c r="E35" i="6"/>
  <c r="D35" i="6"/>
  <c r="C35" i="6"/>
  <c r="I35" i="6"/>
  <c r="K35" i="6"/>
  <c r="K34" i="6"/>
  <c r="M5" i="6"/>
  <c r="M6" i="6"/>
  <c r="M8" i="6" s="1"/>
  <c r="K48" i="6" s="1"/>
  <c r="K50" i="6" s="1"/>
  <c r="K54" i="6" s="1"/>
  <c r="M2" i="6"/>
  <c r="A3" i="6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" i="6"/>
  <c r="C27" i="6"/>
  <c r="C26" i="6"/>
  <c r="H26" i="6" s="1"/>
  <c r="C25" i="6"/>
  <c r="C24" i="6"/>
  <c r="E24" i="6" s="1"/>
  <c r="F24" i="6" s="1"/>
  <c r="C23" i="6"/>
  <c r="H23" i="6" s="1"/>
  <c r="C22" i="6"/>
  <c r="C21" i="6"/>
  <c r="C20" i="6"/>
  <c r="E20" i="6" s="1"/>
  <c r="F20" i="6" s="1"/>
  <c r="C19" i="6"/>
  <c r="C18" i="6"/>
  <c r="H18" i="6" s="1"/>
  <c r="C17" i="6"/>
  <c r="C16" i="6"/>
  <c r="E16" i="6" s="1"/>
  <c r="F16" i="6" s="1"/>
  <c r="C15" i="6"/>
  <c r="C14" i="6"/>
  <c r="C13" i="6"/>
  <c r="C12" i="6"/>
  <c r="C11" i="6"/>
  <c r="C10" i="6"/>
  <c r="H10" i="6" s="1"/>
  <c r="C9" i="6"/>
  <c r="C8" i="6"/>
  <c r="E8" i="6" s="1"/>
  <c r="F8" i="6" s="1"/>
  <c r="C7" i="6"/>
  <c r="H7" i="6" s="1"/>
  <c r="C6" i="6"/>
  <c r="C5" i="6"/>
  <c r="C4" i="6"/>
  <c r="E4" i="6" s="1"/>
  <c r="F4" i="6" s="1"/>
  <c r="C3" i="6"/>
  <c r="C2" i="6"/>
  <c r="H2" i="6" s="1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4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K10" i="3"/>
  <c r="E15" i="6" l="1"/>
  <c r="F15" i="6" s="1"/>
  <c r="H8" i="6"/>
  <c r="I8" i="6" s="1"/>
  <c r="H9" i="6"/>
  <c r="H17" i="6"/>
  <c r="H25" i="6"/>
  <c r="H16" i="6"/>
  <c r="I16" i="6" s="1"/>
  <c r="E3" i="6"/>
  <c r="F3" i="6" s="1"/>
  <c r="E11" i="6"/>
  <c r="F11" i="6" s="1"/>
  <c r="E19" i="6"/>
  <c r="F19" i="6" s="1"/>
  <c r="H12" i="6"/>
  <c r="H24" i="6"/>
  <c r="I24" i="6" s="1"/>
  <c r="E5" i="6"/>
  <c r="F5" i="6" s="1"/>
  <c r="E13" i="6"/>
  <c r="F13" i="6" s="1"/>
  <c r="E21" i="6"/>
  <c r="F21" i="6" s="1"/>
  <c r="E12" i="6"/>
  <c r="F12" i="6" s="1"/>
  <c r="E17" i="6"/>
  <c r="F17" i="6" s="1"/>
  <c r="I17" i="6" s="1"/>
  <c r="E6" i="6"/>
  <c r="F6" i="6" s="1"/>
  <c r="E14" i="6"/>
  <c r="F14" i="6" s="1"/>
  <c r="E22" i="6"/>
  <c r="F22" i="6" s="1"/>
  <c r="E26" i="6"/>
  <c r="F26" i="6" s="1"/>
  <c r="I26" i="6" s="1"/>
  <c r="E18" i="6"/>
  <c r="F18" i="6" s="1"/>
  <c r="I18" i="6" s="1"/>
  <c r="E10" i="6"/>
  <c r="F10" i="6" s="1"/>
  <c r="I10" i="6" s="1"/>
  <c r="E2" i="6"/>
  <c r="F2" i="6" s="1"/>
  <c r="I2" i="6" s="1"/>
  <c r="E25" i="6"/>
  <c r="F25" i="6" s="1"/>
  <c r="H4" i="6"/>
  <c r="I4" i="6" s="1"/>
  <c r="H20" i="6"/>
  <c r="I20" i="6" s="1"/>
  <c r="H5" i="6"/>
  <c r="I5" i="6" s="1"/>
  <c r="H13" i="6"/>
  <c r="H21" i="6"/>
  <c r="E7" i="6"/>
  <c r="F7" i="6" s="1"/>
  <c r="I7" i="6" s="1"/>
  <c r="H6" i="6"/>
  <c r="H14" i="6"/>
  <c r="H22" i="6"/>
  <c r="E23" i="6"/>
  <c r="F23" i="6" s="1"/>
  <c r="I23" i="6" s="1"/>
  <c r="E9" i="6"/>
  <c r="F9" i="6" s="1"/>
  <c r="I9" i="6" s="1"/>
  <c r="H15" i="6"/>
  <c r="I15" i="6" s="1"/>
  <c r="E27" i="6"/>
  <c r="F27" i="6" s="1"/>
  <c r="H3" i="6"/>
  <c r="I3" i="6" s="1"/>
  <c r="H11" i="6"/>
  <c r="H19" i="6"/>
  <c r="H27" i="6"/>
  <c r="I27" i="6" l="1"/>
  <c r="I11" i="6"/>
  <c r="I12" i="6"/>
  <c r="I21" i="6"/>
  <c r="I13" i="6"/>
  <c r="I25" i="6"/>
  <c r="I14" i="6"/>
  <c r="I19" i="6"/>
  <c r="I22" i="6"/>
  <c r="I6" i="6"/>
  <c r="I28" i="6" l="1"/>
  <c r="G100" i="3" l="1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K2" i="3"/>
  <c r="K3" i="3"/>
  <c r="K4" i="3" s="1"/>
  <c r="B101" i="3"/>
  <c r="C2" i="3"/>
  <c r="C3" i="3" s="1"/>
  <c r="E3" i="3" s="1"/>
  <c r="D4" i="3" s="1"/>
  <c r="C9" i="2"/>
  <c r="C6" i="2"/>
  <c r="C5" i="2"/>
  <c r="C4" i="2"/>
  <c r="C3" i="2"/>
  <c r="C4" i="3" l="1"/>
  <c r="C5" i="3" s="1"/>
  <c r="E2" i="3"/>
  <c r="D3" i="3" s="1"/>
  <c r="K5" i="3"/>
  <c r="F3" i="3" l="1"/>
  <c r="F2" i="3"/>
  <c r="E4" i="3"/>
  <c r="S9" i="3"/>
  <c r="C6" i="3"/>
  <c r="E5" i="3"/>
  <c r="D6" i="3" s="1"/>
  <c r="I10" i="3"/>
  <c r="J9" i="3"/>
  <c r="F6" i="3" l="1"/>
  <c r="D5" i="3"/>
  <c r="F4" i="3"/>
  <c r="C7" i="3"/>
  <c r="E6" i="3"/>
  <c r="D7" i="3" s="1"/>
  <c r="S10" i="3"/>
  <c r="I11" i="3"/>
  <c r="J10" i="3"/>
  <c r="F5" i="3" l="1"/>
  <c r="S11" i="3"/>
  <c r="C8" i="3"/>
  <c r="E7" i="3"/>
  <c r="D8" i="3" s="1"/>
  <c r="J11" i="3"/>
  <c r="I12" i="3"/>
  <c r="F7" i="3" l="1"/>
  <c r="S12" i="3"/>
  <c r="C9" i="3"/>
  <c r="E8" i="3"/>
  <c r="D9" i="3" s="1"/>
  <c r="I13" i="3"/>
  <c r="J12" i="3"/>
  <c r="F8" i="3" l="1"/>
  <c r="F9" i="3"/>
  <c r="S13" i="3"/>
  <c r="C10" i="3"/>
  <c r="E9" i="3"/>
  <c r="D10" i="3" s="1"/>
  <c r="I14" i="3"/>
  <c r="J13" i="3"/>
  <c r="S14" i="3" l="1"/>
  <c r="C11" i="3"/>
  <c r="E10" i="3"/>
  <c r="D11" i="3" s="1"/>
  <c r="I15" i="3"/>
  <c r="J14" i="3"/>
  <c r="F10" i="3" l="1"/>
  <c r="S15" i="3"/>
  <c r="C12" i="3"/>
  <c r="E11" i="3"/>
  <c r="D12" i="3" s="1"/>
  <c r="J15" i="3"/>
  <c r="I16" i="3"/>
  <c r="F11" i="3" l="1"/>
  <c r="S16" i="3"/>
  <c r="C13" i="3"/>
  <c r="E12" i="3"/>
  <c r="D13" i="3" s="1"/>
  <c r="I17" i="3"/>
  <c r="J16" i="3"/>
  <c r="F12" i="3" l="1"/>
  <c r="F13" i="3"/>
  <c r="S17" i="3"/>
  <c r="C14" i="3"/>
  <c r="E13" i="3"/>
  <c r="D14" i="3" s="1"/>
  <c r="I18" i="3"/>
  <c r="J17" i="3"/>
  <c r="S18" i="3" l="1"/>
  <c r="C15" i="3"/>
  <c r="E14" i="3"/>
  <c r="D15" i="3" s="1"/>
  <c r="I19" i="3"/>
  <c r="J18" i="3"/>
  <c r="F14" i="3" l="1"/>
  <c r="S19" i="3"/>
  <c r="C16" i="3"/>
  <c r="E15" i="3"/>
  <c r="D16" i="3" s="1"/>
  <c r="J19" i="3"/>
  <c r="I20" i="3"/>
  <c r="F15" i="3" l="1"/>
  <c r="S20" i="3"/>
  <c r="C17" i="3"/>
  <c r="E16" i="3"/>
  <c r="D17" i="3" s="1"/>
  <c r="I21" i="3"/>
  <c r="J20" i="3"/>
  <c r="F17" i="3" l="1"/>
  <c r="F16" i="3"/>
  <c r="S21" i="3"/>
  <c r="C18" i="3"/>
  <c r="E17" i="3"/>
  <c r="D18" i="3" s="1"/>
  <c r="I22" i="3"/>
  <c r="J21" i="3"/>
  <c r="S22" i="3" l="1"/>
  <c r="C19" i="3"/>
  <c r="E18" i="3"/>
  <c r="D19" i="3" s="1"/>
  <c r="I23" i="3"/>
  <c r="J22" i="3"/>
  <c r="F18" i="3" l="1"/>
  <c r="S23" i="3"/>
  <c r="C20" i="3"/>
  <c r="E19" i="3"/>
  <c r="D20" i="3" s="1"/>
  <c r="J23" i="3"/>
  <c r="I24" i="3"/>
  <c r="F19" i="3" l="1"/>
  <c r="S24" i="3"/>
  <c r="C21" i="3"/>
  <c r="E20" i="3"/>
  <c r="D21" i="3" s="1"/>
  <c r="I25" i="3"/>
  <c r="J24" i="3"/>
  <c r="F20" i="3" l="1"/>
  <c r="S25" i="3"/>
  <c r="C22" i="3"/>
  <c r="E21" i="3"/>
  <c r="D22" i="3" s="1"/>
  <c r="I26" i="3"/>
  <c r="J25" i="3"/>
  <c r="F21" i="3" l="1"/>
  <c r="S26" i="3"/>
  <c r="C23" i="3"/>
  <c r="E22" i="3"/>
  <c r="D23" i="3" s="1"/>
  <c r="I27" i="3"/>
  <c r="J26" i="3"/>
  <c r="F22" i="3" l="1"/>
  <c r="S27" i="3"/>
  <c r="C24" i="3"/>
  <c r="E23" i="3"/>
  <c r="D24" i="3" s="1"/>
  <c r="J27" i="3"/>
  <c r="I28" i="3"/>
  <c r="F23" i="3" l="1"/>
  <c r="S28" i="3"/>
  <c r="C25" i="3"/>
  <c r="E24" i="3"/>
  <c r="D25" i="3" s="1"/>
  <c r="I29" i="3"/>
  <c r="J28" i="3"/>
  <c r="F24" i="3" l="1"/>
  <c r="S29" i="3"/>
  <c r="C26" i="3"/>
  <c r="E25" i="3"/>
  <c r="D26" i="3" s="1"/>
  <c r="I30" i="3"/>
  <c r="J29" i="3"/>
  <c r="F25" i="3" l="1"/>
  <c r="F26" i="3"/>
  <c r="C27" i="3"/>
  <c r="E26" i="3"/>
  <c r="D27" i="3" s="1"/>
  <c r="S30" i="3"/>
  <c r="I31" i="3"/>
  <c r="J30" i="3"/>
  <c r="S31" i="3" l="1"/>
  <c r="C28" i="3"/>
  <c r="E27" i="3"/>
  <c r="D28" i="3" s="1"/>
  <c r="J31" i="3"/>
  <c r="I32" i="3"/>
  <c r="F27" i="3" l="1"/>
  <c r="C29" i="3"/>
  <c r="E28" i="3"/>
  <c r="D29" i="3" s="1"/>
  <c r="S32" i="3"/>
  <c r="I33" i="3"/>
  <c r="J32" i="3"/>
  <c r="F28" i="3" l="1"/>
  <c r="S33" i="3"/>
  <c r="C30" i="3"/>
  <c r="E29" i="3"/>
  <c r="D30" i="3" s="1"/>
  <c r="I34" i="3"/>
  <c r="J33" i="3"/>
  <c r="F29" i="3" l="1"/>
  <c r="C31" i="3"/>
  <c r="E30" i="3"/>
  <c r="D31" i="3" s="1"/>
  <c r="S34" i="3"/>
  <c r="I35" i="3"/>
  <c r="J34" i="3"/>
  <c r="F31" i="3" l="1"/>
  <c r="F30" i="3"/>
  <c r="S35" i="3"/>
  <c r="C32" i="3"/>
  <c r="E31" i="3"/>
  <c r="D32" i="3" s="1"/>
  <c r="J35" i="3"/>
  <c r="I36" i="3"/>
  <c r="C33" i="3" l="1"/>
  <c r="E32" i="3"/>
  <c r="D33" i="3" s="1"/>
  <c r="S36" i="3"/>
  <c r="I37" i="3"/>
  <c r="J36" i="3"/>
  <c r="F32" i="3" l="1"/>
  <c r="S37" i="3"/>
  <c r="C34" i="3"/>
  <c r="E33" i="3"/>
  <c r="D34" i="3" s="1"/>
  <c r="I38" i="3"/>
  <c r="J37" i="3"/>
  <c r="F33" i="3" l="1"/>
  <c r="S38" i="3"/>
  <c r="C35" i="3"/>
  <c r="E34" i="3"/>
  <c r="D35" i="3" s="1"/>
  <c r="I39" i="3"/>
  <c r="J38" i="3"/>
  <c r="F34" i="3" l="1"/>
  <c r="S39" i="3"/>
  <c r="C36" i="3"/>
  <c r="E35" i="3"/>
  <c r="D36" i="3" s="1"/>
  <c r="J39" i="3"/>
  <c r="I40" i="3"/>
  <c r="F35" i="3" l="1"/>
  <c r="C37" i="3"/>
  <c r="E36" i="3"/>
  <c r="D37" i="3" s="1"/>
  <c r="S40" i="3"/>
  <c r="I41" i="3"/>
  <c r="J40" i="3"/>
  <c r="F36" i="3" l="1"/>
  <c r="S41" i="3"/>
  <c r="C38" i="3"/>
  <c r="E37" i="3"/>
  <c r="D38" i="3" s="1"/>
  <c r="I42" i="3"/>
  <c r="J41" i="3"/>
  <c r="F37" i="3" l="1"/>
  <c r="S42" i="3"/>
  <c r="C39" i="3"/>
  <c r="E38" i="3"/>
  <c r="D39" i="3" s="1"/>
  <c r="I43" i="3"/>
  <c r="J42" i="3"/>
  <c r="F38" i="3" l="1"/>
  <c r="S43" i="3"/>
  <c r="C40" i="3"/>
  <c r="E39" i="3"/>
  <c r="D40" i="3" s="1"/>
  <c r="J43" i="3"/>
  <c r="I44" i="3"/>
  <c r="F39" i="3" l="1"/>
  <c r="C41" i="3"/>
  <c r="E40" i="3"/>
  <c r="D41" i="3" s="1"/>
  <c r="S44" i="3"/>
  <c r="I45" i="3"/>
  <c r="J44" i="3"/>
  <c r="F40" i="3" l="1"/>
  <c r="C42" i="3"/>
  <c r="E41" i="3"/>
  <c r="D42" i="3" s="1"/>
  <c r="S45" i="3"/>
  <c r="I46" i="3"/>
  <c r="J45" i="3"/>
  <c r="F41" i="3" l="1"/>
  <c r="S46" i="3"/>
  <c r="C43" i="3"/>
  <c r="E42" i="3"/>
  <c r="D43" i="3" s="1"/>
  <c r="I47" i="3"/>
  <c r="J46" i="3"/>
  <c r="F42" i="3" l="1"/>
  <c r="S47" i="3"/>
  <c r="C44" i="3"/>
  <c r="E43" i="3"/>
  <c r="D44" i="3" s="1"/>
  <c r="J47" i="3"/>
  <c r="I48" i="3"/>
  <c r="F43" i="3" l="1"/>
  <c r="S48" i="3"/>
  <c r="C45" i="3"/>
  <c r="E44" i="3"/>
  <c r="D45" i="3" s="1"/>
  <c r="I49" i="3"/>
  <c r="J48" i="3"/>
  <c r="F44" i="3" l="1"/>
  <c r="S49" i="3"/>
  <c r="C46" i="3"/>
  <c r="E45" i="3"/>
  <c r="D46" i="3" s="1"/>
  <c r="I50" i="3"/>
  <c r="J49" i="3"/>
  <c r="F45" i="3" l="1"/>
  <c r="C47" i="3"/>
  <c r="E46" i="3"/>
  <c r="D47" i="3" s="1"/>
  <c r="S50" i="3"/>
  <c r="I51" i="3"/>
  <c r="J50" i="3"/>
  <c r="F46" i="3" l="1"/>
  <c r="C48" i="3"/>
  <c r="E47" i="3"/>
  <c r="D48" i="3" s="1"/>
  <c r="S51" i="3"/>
  <c r="J51" i="3"/>
  <c r="I52" i="3"/>
  <c r="F47" i="3" l="1"/>
  <c r="C49" i="3"/>
  <c r="E48" i="3"/>
  <c r="D49" i="3" s="1"/>
  <c r="S52" i="3"/>
  <c r="I53" i="3"/>
  <c r="J52" i="3"/>
  <c r="F48" i="3" l="1"/>
  <c r="S53" i="3"/>
  <c r="C50" i="3"/>
  <c r="E49" i="3"/>
  <c r="D50" i="3" s="1"/>
  <c r="I54" i="3"/>
  <c r="J53" i="3"/>
  <c r="F49" i="3" l="1"/>
  <c r="S54" i="3"/>
  <c r="C51" i="3"/>
  <c r="E50" i="3"/>
  <c r="D51" i="3" s="1"/>
  <c r="I55" i="3"/>
  <c r="J54" i="3"/>
  <c r="O54" i="3" l="1"/>
  <c r="F50" i="3"/>
  <c r="O9" i="3"/>
  <c r="O10" i="3"/>
  <c r="O11" i="3"/>
  <c r="O13" i="3"/>
  <c r="O12" i="3"/>
  <c r="O15" i="3"/>
  <c r="O14" i="3"/>
  <c r="O17" i="3"/>
  <c r="O16" i="3"/>
  <c r="O18" i="3"/>
  <c r="O19" i="3"/>
  <c r="O21" i="3"/>
  <c r="O20" i="3"/>
  <c r="O23" i="3"/>
  <c r="O22" i="3"/>
  <c r="O25" i="3"/>
  <c r="O24" i="3"/>
  <c r="O27" i="3"/>
  <c r="O26" i="3"/>
  <c r="O28" i="3"/>
  <c r="O30" i="3"/>
  <c r="O29" i="3"/>
  <c r="O31" i="3"/>
  <c r="O32" i="3"/>
  <c r="O33" i="3"/>
  <c r="O34" i="3"/>
  <c r="O35" i="3"/>
  <c r="O36" i="3"/>
  <c r="O37" i="3"/>
  <c r="O38" i="3"/>
  <c r="O39" i="3"/>
  <c r="O41" i="3"/>
  <c r="O40" i="3"/>
  <c r="O42" i="3"/>
  <c r="O43" i="3"/>
  <c r="O44" i="3"/>
  <c r="O45" i="3"/>
  <c r="O46" i="3"/>
  <c r="O47" i="3"/>
  <c r="O48" i="3"/>
  <c r="O49" i="3"/>
  <c r="O50" i="3"/>
  <c r="O51" i="3"/>
  <c r="O52" i="3"/>
  <c r="O53" i="3"/>
  <c r="O55" i="3"/>
  <c r="S55" i="3"/>
  <c r="C52" i="3"/>
  <c r="E51" i="3"/>
  <c r="F51" i="3" s="1"/>
  <c r="J55" i="3"/>
  <c r="I56" i="3"/>
  <c r="P54" i="3" l="1"/>
  <c r="P9" i="3"/>
  <c r="P10" i="3"/>
  <c r="P11" i="3"/>
  <c r="P13" i="3"/>
  <c r="P12" i="3"/>
  <c r="P15" i="3"/>
  <c r="P14" i="3"/>
  <c r="P17" i="3"/>
  <c r="P16" i="3"/>
  <c r="P19" i="3"/>
  <c r="P18" i="3"/>
  <c r="P21" i="3"/>
  <c r="P20" i="3"/>
  <c r="P23" i="3"/>
  <c r="P22" i="3"/>
  <c r="P25" i="3"/>
  <c r="P24" i="3"/>
  <c r="P27" i="3"/>
  <c r="P26" i="3"/>
  <c r="P28" i="3"/>
  <c r="P30" i="3"/>
  <c r="P29" i="3"/>
  <c r="P31" i="3"/>
  <c r="P32" i="3"/>
  <c r="P33" i="3"/>
  <c r="P35" i="3"/>
  <c r="P34" i="3"/>
  <c r="P37" i="3"/>
  <c r="P36" i="3"/>
  <c r="P38" i="3"/>
  <c r="P40" i="3"/>
  <c r="P39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O56" i="3"/>
  <c r="P55" i="3"/>
  <c r="D52" i="3"/>
  <c r="F52" i="3" s="1"/>
  <c r="S56" i="3"/>
  <c r="C53" i="3"/>
  <c r="E52" i="3"/>
  <c r="D53" i="3" s="1"/>
  <c r="I57" i="3"/>
  <c r="O57" i="3" s="1"/>
  <c r="J56" i="3"/>
  <c r="P56" i="3" l="1"/>
  <c r="P57" i="3"/>
  <c r="S57" i="3"/>
  <c r="C54" i="3"/>
  <c r="E53" i="3"/>
  <c r="D54" i="3" s="1"/>
  <c r="I58" i="3"/>
  <c r="J57" i="3"/>
  <c r="F53" i="3" l="1"/>
  <c r="O58" i="3"/>
  <c r="C55" i="3"/>
  <c r="E54" i="3"/>
  <c r="D55" i="3" s="1"/>
  <c r="S58" i="3"/>
  <c r="I59" i="3"/>
  <c r="O59" i="3" s="1"/>
  <c r="J58" i="3"/>
  <c r="F54" i="3" l="1"/>
  <c r="P59" i="3"/>
  <c r="P58" i="3"/>
  <c r="C56" i="3"/>
  <c r="E55" i="3"/>
  <c r="D56" i="3" s="1"/>
  <c r="S59" i="3"/>
  <c r="J59" i="3"/>
  <c r="I60" i="3"/>
  <c r="F55" i="3" l="1"/>
  <c r="O60" i="3"/>
  <c r="S60" i="3"/>
  <c r="C57" i="3"/>
  <c r="E56" i="3"/>
  <c r="D57" i="3" s="1"/>
  <c r="I61" i="3"/>
  <c r="O61" i="3" s="1"/>
  <c r="J60" i="3"/>
  <c r="F56" i="3" l="1"/>
  <c r="P60" i="3"/>
  <c r="P61" i="3"/>
  <c r="S61" i="3"/>
  <c r="C58" i="3"/>
  <c r="E57" i="3"/>
  <c r="D58" i="3" s="1"/>
  <c r="I62" i="3"/>
  <c r="O62" i="3" s="1"/>
  <c r="J61" i="3"/>
  <c r="F57" i="3" l="1"/>
  <c r="P62" i="3"/>
  <c r="S62" i="3"/>
  <c r="C59" i="3"/>
  <c r="E58" i="3"/>
  <c r="D59" i="3" s="1"/>
  <c r="I63" i="3"/>
  <c r="J62" i="3"/>
  <c r="F58" i="3" l="1"/>
  <c r="O63" i="3"/>
  <c r="S63" i="3"/>
  <c r="C60" i="3"/>
  <c r="E59" i="3"/>
  <c r="D60" i="3" s="1"/>
  <c r="J63" i="3"/>
  <c r="I64" i="3"/>
  <c r="O64" i="3" s="1"/>
  <c r="F59" i="3" l="1"/>
  <c r="P64" i="3"/>
  <c r="P63" i="3"/>
  <c r="C61" i="3"/>
  <c r="E60" i="3"/>
  <c r="D61" i="3" s="1"/>
  <c r="S64" i="3"/>
  <c r="I65" i="3"/>
  <c r="J64" i="3"/>
  <c r="F60" i="3" l="1"/>
  <c r="O65" i="3"/>
  <c r="S65" i="3"/>
  <c r="C62" i="3"/>
  <c r="E61" i="3"/>
  <c r="D62" i="3" s="1"/>
  <c r="I66" i="3"/>
  <c r="O66" i="3" s="1"/>
  <c r="J65" i="3"/>
  <c r="F61" i="3" l="1"/>
  <c r="P66" i="3"/>
  <c r="P65" i="3"/>
  <c r="C63" i="3"/>
  <c r="E62" i="3"/>
  <c r="D63" i="3" s="1"/>
  <c r="S66" i="3"/>
  <c r="I67" i="3"/>
  <c r="J66" i="3"/>
  <c r="F62" i="3" l="1"/>
  <c r="O67" i="3"/>
  <c r="S67" i="3"/>
  <c r="C64" i="3"/>
  <c r="E63" i="3"/>
  <c r="D64" i="3" s="1"/>
  <c r="J67" i="3"/>
  <c r="I68" i="3"/>
  <c r="O68" i="3" s="1"/>
  <c r="F63" i="3" l="1"/>
  <c r="P68" i="3"/>
  <c r="P67" i="3"/>
  <c r="S68" i="3"/>
  <c r="C65" i="3"/>
  <c r="E64" i="3"/>
  <c r="D65" i="3" s="1"/>
  <c r="I69" i="3"/>
  <c r="J68" i="3"/>
  <c r="F64" i="3" l="1"/>
  <c r="O69" i="3"/>
  <c r="S69" i="3"/>
  <c r="C66" i="3"/>
  <c r="E65" i="3"/>
  <c r="D66" i="3" s="1"/>
  <c r="I70" i="3"/>
  <c r="O70" i="3" s="1"/>
  <c r="J69" i="3"/>
  <c r="F65" i="3" l="1"/>
  <c r="P70" i="3"/>
  <c r="P69" i="3"/>
  <c r="C67" i="3"/>
  <c r="E66" i="3"/>
  <c r="D67" i="3" s="1"/>
  <c r="S70" i="3"/>
  <c r="I71" i="3"/>
  <c r="J70" i="3"/>
  <c r="F66" i="3" l="1"/>
  <c r="O71" i="3"/>
  <c r="S71" i="3"/>
  <c r="C68" i="3"/>
  <c r="E67" i="3"/>
  <c r="D68" i="3" s="1"/>
  <c r="J71" i="3"/>
  <c r="I72" i="3"/>
  <c r="O72" i="3" s="1"/>
  <c r="F67" i="3" l="1"/>
  <c r="P72" i="3"/>
  <c r="P71" i="3"/>
  <c r="S72" i="3"/>
  <c r="C69" i="3"/>
  <c r="E68" i="3"/>
  <c r="D69" i="3" s="1"/>
  <c r="I73" i="3"/>
  <c r="J72" i="3"/>
  <c r="F68" i="3" l="1"/>
  <c r="O73" i="3"/>
  <c r="S73" i="3"/>
  <c r="C70" i="3"/>
  <c r="E69" i="3"/>
  <c r="D70" i="3" s="1"/>
  <c r="I74" i="3"/>
  <c r="O74" i="3" s="1"/>
  <c r="J73" i="3"/>
  <c r="F69" i="3" l="1"/>
  <c r="P74" i="3"/>
  <c r="P73" i="3"/>
  <c r="S74" i="3"/>
  <c r="C71" i="3"/>
  <c r="E70" i="3"/>
  <c r="D71" i="3" s="1"/>
  <c r="I75" i="3"/>
  <c r="J74" i="3"/>
  <c r="F70" i="3" l="1"/>
  <c r="O75" i="3"/>
  <c r="S75" i="3"/>
  <c r="C72" i="3"/>
  <c r="E71" i="3"/>
  <c r="D72" i="3" s="1"/>
  <c r="J75" i="3"/>
  <c r="I76" i="3"/>
  <c r="F71" i="3" l="1"/>
  <c r="O76" i="3"/>
  <c r="P75" i="3"/>
  <c r="S76" i="3"/>
  <c r="C73" i="3"/>
  <c r="E72" i="3"/>
  <c r="D73" i="3" s="1"/>
  <c r="I77" i="3"/>
  <c r="J76" i="3"/>
  <c r="F72" i="3" l="1"/>
  <c r="O77" i="3"/>
  <c r="P76" i="3"/>
  <c r="C74" i="3"/>
  <c r="E73" i="3"/>
  <c r="D74" i="3" s="1"/>
  <c r="S77" i="3"/>
  <c r="I78" i="3"/>
  <c r="J77" i="3"/>
  <c r="F73" i="3" l="1"/>
  <c r="O78" i="3"/>
  <c r="P77" i="3"/>
  <c r="S78" i="3"/>
  <c r="C75" i="3"/>
  <c r="E74" i="3"/>
  <c r="D75" i="3" s="1"/>
  <c r="I79" i="3"/>
  <c r="O79" i="3" s="1"/>
  <c r="J78" i="3"/>
  <c r="F74" i="3" l="1"/>
  <c r="P79" i="3"/>
  <c r="P78" i="3"/>
  <c r="S79" i="3"/>
  <c r="C76" i="3"/>
  <c r="E75" i="3"/>
  <c r="D76" i="3" s="1"/>
  <c r="J79" i="3"/>
  <c r="I80" i="3"/>
  <c r="F75" i="3" l="1"/>
  <c r="O80" i="3"/>
  <c r="S80" i="3"/>
  <c r="C77" i="3"/>
  <c r="E76" i="3"/>
  <c r="I81" i="3"/>
  <c r="J80" i="3"/>
  <c r="O81" i="3" l="1"/>
  <c r="F76" i="3"/>
  <c r="P80" i="3"/>
  <c r="D77" i="3"/>
  <c r="F77" i="3" s="1"/>
  <c r="C78" i="3"/>
  <c r="E77" i="3"/>
  <c r="D78" i="3" s="1"/>
  <c r="S81" i="3"/>
  <c r="I82" i="3"/>
  <c r="J81" i="3"/>
  <c r="P81" i="3" l="1"/>
  <c r="F78" i="3"/>
  <c r="O82" i="3"/>
  <c r="S82" i="3"/>
  <c r="C79" i="3"/>
  <c r="E78" i="3"/>
  <c r="D79" i="3" s="1"/>
  <c r="I83" i="3"/>
  <c r="O83" i="3" s="1"/>
  <c r="J82" i="3"/>
  <c r="P83" i="3" l="1"/>
  <c r="P82" i="3"/>
  <c r="S83" i="3"/>
  <c r="C80" i="3"/>
  <c r="E79" i="3"/>
  <c r="D80" i="3" s="1"/>
  <c r="J83" i="3"/>
  <c r="I84" i="3"/>
  <c r="O84" i="3" s="1"/>
  <c r="F79" i="3" l="1"/>
  <c r="P84" i="3"/>
  <c r="S84" i="3"/>
  <c r="C81" i="3"/>
  <c r="E80" i="3"/>
  <c r="D81" i="3" s="1"/>
  <c r="I85" i="3"/>
  <c r="O85" i="3" s="1"/>
  <c r="J84" i="3"/>
  <c r="F80" i="3" l="1"/>
  <c r="P85" i="3"/>
  <c r="S85" i="3"/>
  <c r="C82" i="3"/>
  <c r="E81" i="3"/>
  <c r="D82" i="3" s="1"/>
  <c r="I86" i="3"/>
  <c r="J85" i="3"/>
  <c r="F81" i="3" l="1"/>
  <c r="O86" i="3"/>
  <c r="S86" i="3"/>
  <c r="C83" i="3"/>
  <c r="E82" i="3"/>
  <c r="D83" i="3" s="1"/>
  <c r="I87" i="3"/>
  <c r="O87" i="3" s="1"/>
  <c r="J86" i="3"/>
  <c r="F82" i="3" l="1"/>
  <c r="P86" i="3"/>
  <c r="P87" i="3"/>
  <c r="S87" i="3"/>
  <c r="C84" i="3"/>
  <c r="E83" i="3"/>
  <c r="D84" i="3" s="1"/>
  <c r="J87" i="3"/>
  <c r="I88" i="3"/>
  <c r="O88" i="3" s="1"/>
  <c r="F83" i="3" l="1"/>
  <c r="P88" i="3"/>
  <c r="S88" i="3"/>
  <c r="C85" i="3"/>
  <c r="E84" i="3"/>
  <c r="D85" i="3" s="1"/>
  <c r="I89" i="3"/>
  <c r="O89" i="3" s="1"/>
  <c r="J88" i="3"/>
  <c r="F84" i="3" l="1"/>
  <c r="P89" i="3"/>
  <c r="S89" i="3"/>
  <c r="C86" i="3"/>
  <c r="E85" i="3"/>
  <c r="D86" i="3" s="1"/>
  <c r="I90" i="3"/>
  <c r="O90" i="3" s="1"/>
  <c r="J89" i="3"/>
  <c r="F85" i="3" l="1"/>
  <c r="P90" i="3"/>
  <c r="S90" i="3"/>
  <c r="C87" i="3"/>
  <c r="E86" i="3"/>
  <c r="D87" i="3" s="1"/>
  <c r="I91" i="3"/>
  <c r="O91" i="3" s="1"/>
  <c r="J90" i="3"/>
  <c r="F86" i="3" l="1"/>
  <c r="P91" i="3"/>
  <c r="S91" i="3"/>
  <c r="C88" i="3"/>
  <c r="E87" i="3"/>
  <c r="D88" i="3" s="1"/>
  <c r="J91" i="3"/>
  <c r="I92" i="3"/>
  <c r="O92" i="3" s="1"/>
  <c r="F87" i="3" l="1"/>
  <c r="P92" i="3"/>
  <c r="S92" i="3"/>
  <c r="C89" i="3"/>
  <c r="E88" i="3"/>
  <c r="F88" i="3" s="1"/>
  <c r="I93" i="3"/>
  <c r="O93" i="3" s="1"/>
  <c r="J92" i="3"/>
  <c r="P93" i="3" l="1"/>
  <c r="D89" i="3"/>
  <c r="S93" i="3"/>
  <c r="C90" i="3"/>
  <c r="E89" i="3"/>
  <c r="D90" i="3" s="1"/>
  <c r="I94" i="3"/>
  <c r="O94" i="3" s="1"/>
  <c r="J93" i="3"/>
  <c r="F89" i="3" l="1"/>
  <c r="P94" i="3"/>
  <c r="C91" i="3"/>
  <c r="E90" i="3"/>
  <c r="D91" i="3" s="1"/>
  <c r="S94" i="3"/>
  <c r="I95" i="3"/>
  <c r="O95" i="3" s="1"/>
  <c r="J94" i="3"/>
  <c r="F90" i="3" l="1"/>
  <c r="P95" i="3"/>
  <c r="S95" i="3"/>
  <c r="C92" i="3"/>
  <c r="E91" i="3"/>
  <c r="D92" i="3" s="1"/>
  <c r="J95" i="3"/>
  <c r="I96" i="3"/>
  <c r="O96" i="3" l="1"/>
  <c r="F91" i="3"/>
  <c r="S96" i="3"/>
  <c r="C93" i="3"/>
  <c r="E92" i="3"/>
  <c r="D93" i="3" s="1"/>
  <c r="I97" i="3"/>
  <c r="J96" i="3"/>
  <c r="F92" i="3" l="1"/>
  <c r="O97" i="3"/>
  <c r="P96" i="3"/>
  <c r="C94" i="3"/>
  <c r="E93" i="3"/>
  <c r="D94" i="3" s="1"/>
  <c r="S97" i="3"/>
  <c r="I98" i="3"/>
  <c r="J97" i="3"/>
  <c r="P97" i="3" l="1"/>
  <c r="O98" i="3"/>
  <c r="F93" i="3"/>
  <c r="S98" i="3"/>
  <c r="C95" i="3"/>
  <c r="E94" i="3"/>
  <c r="F94" i="3" s="1"/>
  <c r="I99" i="3"/>
  <c r="J98" i="3"/>
  <c r="P98" i="3" l="1"/>
  <c r="O99" i="3"/>
  <c r="D95" i="3"/>
  <c r="S99" i="3"/>
  <c r="C96" i="3"/>
  <c r="E95" i="3"/>
  <c r="D96" i="3" s="1"/>
  <c r="J99" i="3"/>
  <c r="I100" i="3"/>
  <c r="O100" i="3" l="1"/>
  <c r="F95" i="3"/>
  <c r="P99" i="3"/>
  <c r="S100" i="3"/>
  <c r="C97" i="3"/>
  <c r="E96" i="3"/>
  <c r="D97" i="3" s="1"/>
  <c r="I101" i="3"/>
  <c r="J100" i="3"/>
  <c r="P100" i="3" l="1"/>
  <c r="F96" i="3"/>
  <c r="O101" i="3"/>
  <c r="S101" i="3"/>
  <c r="C98" i="3"/>
  <c r="E97" i="3"/>
  <c r="F97" i="3" s="1"/>
  <c r="I102" i="3"/>
  <c r="O102" i="3" s="1"/>
  <c r="J101" i="3"/>
  <c r="P102" i="3" l="1"/>
  <c r="P101" i="3"/>
  <c r="D98" i="3"/>
  <c r="S102" i="3"/>
  <c r="C99" i="3"/>
  <c r="E98" i="3"/>
  <c r="D99" i="3" s="1"/>
  <c r="I103" i="3"/>
  <c r="O103" i="3" s="1"/>
  <c r="J102" i="3"/>
  <c r="F98" i="3" l="1"/>
  <c r="P103" i="3"/>
  <c r="S103" i="3"/>
  <c r="C100" i="3"/>
  <c r="E100" i="3" s="1"/>
  <c r="E99" i="3"/>
  <c r="D100" i="3" s="1"/>
  <c r="J103" i="3"/>
  <c r="I104" i="3"/>
  <c r="O104" i="3" s="1"/>
  <c r="F100" i="3" l="1"/>
  <c r="F99" i="3"/>
  <c r="P104" i="3"/>
  <c r="S104" i="3"/>
  <c r="I105" i="3"/>
  <c r="O105" i="3" s="1"/>
  <c r="J104" i="3"/>
  <c r="P105" i="3" l="1"/>
  <c r="S105" i="3"/>
  <c r="I106" i="3"/>
  <c r="O106" i="3" s="1"/>
  <c r="J105" i="3"/>
  <c r="P106" i="3" l="1"/>
  <c r="S106" i="3"/>
  <c r="I107" i="3"/>
  <c r="O107" i="3" s="1"/>
  <c r="J106" i="3"/>
  <c r="P107" i="3" l="1"/>
  <c r="S107" i="3"/>
  <c r="J107" i="3"/>
  <c r="I108" i="3"/>
  <c r="O108" i="3" s="1"/>
  <c r="P108" i="3" l="1"/>
  <c r="S108" i="3"/>
  <c r="I109" i="3"/>
  <c r="O109" i="3" s="1"/>
  <c r="J108" i="3"/>
  <c r="P109" i="3" l="1"/>
  <c r="S109" i="3"/>
  <c r="I110" i="3"/>
  <c r="O110" i="3" s="1"/>
  <c r="J109" i="3"/>
  <c r="P110" i="3" l="1"/>
  <c r="S110" i="3"/>
  <c r="I111" i="3"/>
  <c r="J110" i="3"/>
  <c r="O111" i="3" l="1"/>
  <c r="S111" i="3"/>
  <c r="J111" i="3"/>
  <c r="I112" i="3"/>
  <c r="O112" i="3" s="1"/>
  <c r="P112" i="3" l="1"/>
  <c r="P111" i="3"/>
  <c r="S112" i="3"/>
  <c r="I113" i="3"/>
  <c r="O113" i="3" s="1"/>
  <c r="J112" i="3"/>
  <c r="P113" i="3" l="1"/>
  <c r="S113" i="3"/>
  <c r="I114" i="3"/>
  <c r="O114" i="3" s="1"/>
  <c r="J113" i="3"/>
  <c r="P114" i="3" l="1"/>
  <c r="S114" i="3"/>
  <c r="I115" i="3"/>
  <c r="J114" i="3"/>
  <c r="O115" i="3" l="1"/>
  <c r="S115" i="3"/>
  <c r="J115" i="3"/>
  <c r="I116" i="3"/>
  <c r="O116" i="3" s="1"/>
  <c r="P115" i="3" l="1"/>
  <c r="P116" i="3"/>
  <c r="S116" i="3"/>
  <c r="I117" i="3"/>
  <c r="J116" i="3"/>
  <c r="O117" i="3" l="1"/>
  <c r="S117" i="3"/>
  <c r="I118" i="3"/>
  <c r="O118" i="3" s="1"/>
  <c r="J117" i="3"/>
  <c r="P117" i="3" l="1"/>
  <c r="P118" i="3"/>
  <c r="S118" i="3"/>
  <c r="I119" i="3"/>
  <c r="O119" i="3" s="1"/>
  <c r="J118" i="3"/>
  <c r="P119" i="3" l="1"/>
  <c r="S119" i="3"/>
  <c r="J119" i="3"/>
  <c r="I120" i="3"/>
  <c r="O120" i="3" s="1"/>
  <c r="P120" i="3" l="1"/>
  <c r="S120" i="3"/>
  <c r="I121" i="3"/>
  <c r="O121" i="3" s="1"/>
  <c r="J120" i="3"/>
  <c r="P121" i="3" l="1"/>
  <c r="S121" i="3"/>
  <c r="I122" i="3"/>
  <c r="O122" i="3" s="1"/>
  <c r="J121" i="3"/>
  <c r="P122" i="3" l="1"/>
  <c r="S122" i="3"/>
  <c r="I123" i="3"/>
  <c r="O123" i="3" s="1"/>
  <c r="J122" i="3"/>
  <c r="P123" i="3" l="1"/>
  <c r="S123" i="3"/>
  <c r="J123" i="3"/>
  <c r="I124" i="3"/>
  <c r="O124" i="3" l="1"/>
  <c r="S124" i="3"/>
  <c r="I125" i="3"/>
  <c r="O125" i="3" s="1"/>
  <c r="J124" i="3"/>
  <c r="P124" i="3" l="1"/>
  <c r="P125" i="3"/>
  <c r="S125" i="3"/>
  <c r="I126" i="3"/>
  <c r="O126" i="3" s="1"/>
  <c r="J125" i="3"/>
  <c r="P126" i="3" l="1"/>
  <c r="S126" i="3"/>
  <c r="I127" i="3"/>
  <c r="O127" i="3" s="1"/>
  <c r="J126" i="3"/>
  <c r="P127" i="3" l="1"/>
  <c r="S127" i="3"/>
  <c r="J127" i="3"/>
  <c r="I128" i="3"/>
  <c r="O128" i="3" s="1"/>
  <c r="P128" i="3" l="1"/>
  <c r="S128" i="3"/>
  <c r="I129" i="3"/>
  <c r="O129" i="3" s="1"/>
  <c r="J128" i="3"/>
  <c r="P129" i="3" l="1"/>
  <c r="S129" i="3"/>
  <c r="I130" i="3"/>
  <c r="O130" i="3" s="1"/>
  <c r="J129" i="3"/>
  <c r="P130" i="3" l="1"/>
  <c r="S130" i="3"/>
  <c r="I131" i="3"/>
  <c r="J130" i="3"/>
  <c r="O131" i="3" l="1"/>
  <c r="S131" i="3"/>
  <c r="J131" i="3"/>
  <c r="I132" i="3"/>
  <c r="O132" i="3" l="1"/>
  <c r="P131" i="3"/>
  <c r="S132" i="3"/>
  <c r="I133" i="3"/>
  <c r="O133" i="3" s="1"/>
  <c r="J132" i="3"/>
  <c r="P132" i="3" l="1"/>
  <c r="P133" i="3"/>
  <c r="S133" i="3"/>
  <c r="I134" i="3"/>
  <c r="O134" i="3" s="1"/>
  <c r="J133" i="3"/>
  <c r="P134" i="3" l="1"/>
  <c r="S134" i="3"/>
  <c r="I135" i="3"/>
  <c r="O135" i="3" s="1"/>
  <c r="J134" i="3"/>
  <c r="P135" i="3" l="1"/>
  <c r="S135" i="3"/>
  <c r="J135" i="3"/>
  <c r="I136" i="3"/>
  <c r="O136" i="3" l="1"/>
  <c r="S136" i="3"/>
  <c r="I137" i="3"/>
  <c r="O137" i="3" s="1"/>
  <c r="J136" i="3"/>
  <c r="P136" i="3" l="1"/>
  <c r="P137" i="3"/>
  <c r="S137" i="3"/>
  <c r="I138" i="3"/>
  <c r="O138" i="3" s="1"/>
  <c r="J137" i="3"/>
  <c r="P138" i="3" l="1"/>
  <c r="S138" i="3"/>
  <c r="I139" i="3"/>
  <c r="O139" i="3" s="1"/>
  <c r="J138" i="3"/>
  <c r="P139" i="3" l="1"/>
  <c r="S139" i="3"/>
  <c r="J139" i="3"/>
  <c r="I140" i="3"/>
  <c r="O140" i="3" s="1"/>
  <c r="P140" i="3" l="1"/>
  <c r="S140" i="3"/>
  <c r="I141" i="3"/>
  <c r="O141" i="3" s="1"/>
  <c r="J140" i="3"/>
  <c r="P141" i="3" l="1"/>
  <c r="S141" i="3"/>
  <c r="I142" i="3"/>
  <c r="O142" i="3" s="1"/>
  <c r="J141" i="3"/>
  <c r="P142" i="3" l="1"/>
  <c r="S142" i="3"/>
  <c r="I143" i="3"/>
  <c r="O143" i="3" s="1"/>
  <c r="J142" i="3"/>
  <c r="P143" i="3" l="1"/>
  <c r="S143" i="3"/>
  <c r="J143" i="3"/>
  <c r="I144" i="3"/>
  <c r="O144" i="3" s="1"/>
  <c r="P144" i="3" l="1"/>
  <c r="S144" i="3"/>
  <c r="I145" i="3"/>
  <c r="O145" i="3" s="1"/>
  <c r="J144" i="3"/>
  <c r="P145" i="3" l="1"/>
  <c r="S145" i="3"/>
  <c r="I146" i="3"/>
  <c r="O146" i="3" s="1"/>
  <c r="J145" i="3"/>
  <c r="P146" i="3" l="1"/>
  <c r="S146" i="3"/>
  <c r="I147" i="3"/>
  <c r="O147" i="3" s="1"/>
  <c r="J146" i="3"/>
  <c r="P147" i="3" l="1"/>
  <c r="S147" i="3"/>
  <c r="J147" i="3"/>
  <c r="I148" i="3"/>
  <c r="O148" i="3" s="1"/>
  <c r="P148" i="3" l="1"/>
  <c r="S148" i="3"/>
  <c r="I149" i="3"/>
  <c r="J148" i="3"/>
  <c r="O149" i="3" l="1"/>
  <c r="S149" i="3"/>
  <c r="I150" i="3"/>
  <c r="O150" i="3" s="1"/>
  <c r="J149" i="3"/>
  <c r="P149" i="3" l="1"/>
  <c r="P150" i="3"/>
  <c r="S150" i="3"/>
  <c r="I151" i="3"/>
  <c r="J150" i="3"/>
  <c r="O151" i="3" l="1"/>
  <c r="S151" i="3"/>
  <c r="J151" i="3"/>
  <c r="I152" i="3"/>
  <c r="O152" i="3" s="1"/>
  <c r="P152" i="3" l="1"/>
  <c r="P151" i="3"/>
  <c r="S152" i="3"/>
  <c r="I153" i="3"/>
  <c r="O153" i="3" s="1"/>
  <c r="J152" i="3"/>
  <c r="P153" i="3" l="1"/>
  <c r="S153" i="3"/>
  <c r="I154" i="3"/>
  <c r="J153" i="3"/>
  <c r="O154" i="3" l="1"/>
  <c r="S154" i="3"/>
  <c r="I155" i="3"/>
  <c r="O155" i="3" s="1"/>
  <c r="J154" i="3"/>
  <c r="P155" i="3" l="1"/>
  <c r="P154" i="3"/>
  <c r="S155" i="3"/>
  <c r="J155" i="3"/>
  <c r="I156" i="3"/>
  <c r="O156" i="3" s="1"/>
  <c r="P156" i="3" l="1"/>
  <c r="S156" i="3"/>
  <c r="J156" i="3"/>
  <c r="I157" i="3"/>
  <c r="O157" i="3" s="1"/>
  <c r="P157" i="3" l="1"/>
  <c r="S157" i="3"/>
  <c r="I158" i="3"/>
  <c r="O158" i="3" s="1"/>
  <c r="J157" i="3"/>
  <c r="P158" i="3" l="1"/>
  <c r="S158" i="3"/>
  <c r="J158" i="3"/>
  <c r="I159" i="3"/>
  <c r="O159" i="3" s="1"/>
  <c r="P159" i="3" l="1"/>
  <c r="S159" i="3"/>
  <c r="J159" i="3"/>
  <c r="I160" i="3"/>
  <c r="O160" i="3" s="1"/>
  <c r="P160" i="3" l="1"/>
  <c r="S160" i="3"/>
  <c r="I161" i="3"/>
  <c r="J160" i="3"/>
  <c r="O161" i="3" l="1"/>
  <c r="S161" i="3"/>
  <c r="J161" i="3"/>
  <c r="I162" i="3"/>
  <c r="O162" i="3" s="1"/>
  <c r="P161" i="3" l="1"/>
  <c r="P162" i="3"/>
  <c r="S162" i="3"/>
  <c r="J162" i="3"/>
  <c r="I163" i="3"/>
  <c r="O163" i="3" s="1"/>
  <c r="P163" i="3" l="1"/>
  <c r="S163" i="3"/>
  <c r="I164" i="3"/>
  <c r="O164" i="3" s="1"/>
  <c r="J163" i="3"/>
  <c r="P164" i="3" l="1"/>
  <c r="S164" i="3"/>
  <c r="I165" i="3"/>
  <c r="O165" i="3" s="1"/>
  <c r="J164" i="3"/>
  <c r="P165" i="3" l="1"/>
  <c r="S165" i="3"/>
  <c r="J165" i="3"/>
  <c r="I166" i="3"/>
  <c r="O166" i="3" s="1"/>
  <c r="P166" i="3" l="1"/>
  <c r="S166" i="3"/>
  <c r="J166" i="3"/>
  <c r="I167" i="3"/>
  <c r="O167" i="3" s="1"/>
  <c r="P167" i="3" l="1"/>
  <c r="S167" i="3"/>
  <c r="J167" i="3"/>
  <c r="I168" i="3"/>
  <c r="O168" i="3" s="1"/>
  <c r="P168" i="3" l="1"/>
  <c r="S168" i="3"/>
  <c r="I169" i="3"/>
  <c r="O169" i="3" s="1"/>
  <c r="J168" i="3"/>
  <c r="P169" i="3" l="1"/>
  <c r="S169" i="3"/>
  <c r="I170" i="3"/>
  <c r="O170" i="3" s="1"/>
  <c r="J169" i="3"/>
  <c r="P170" i="3" l="1"/>
  <c r="S170" i="3"/>
  <c r="I171" i="3"/>
  <c r="O171" i="3" s="1"/>
  <c r="J170" i="3"/>
  <c r="P171" i="3" l="1"/>
  <c r="S171" i="3"/>
  <c r="J171" i="3"/>
  <c r="I172" i="3"/>
  <c r="O172" i="3" s="1"/>
  <c r="P172" i="3" l="1"/>
  <c r="S172" i="3"/>
  <c r="J172" i="3"/>
  <c r="I173" i="3"/>
  <c r="O173" i="3" s="1"/>
  <c r="P173" i="3" l="1"/>
  <c r="S173" i="3"/>
  <c r="J173" i="3"/>
  <c r="I174" i="3"/>
  <c r="O174" i="3" s="1"/>
  <c r="P174" i="3" l="1"/>
  <c r="S174" i="3"/>
  <c r="I175" i="3"/>
  <c r="O175" i="3" s="1"/>
  <c r="J174" i="3"/>
  <c r="P175" i="3" l="1"/>
  <c r="S175" i="3"/>
  <c r="I176" i="3"/>
  <c r="O176" i="3" s="1"/>
  <c r="J175" i="3"/>
  <c r="P176" i="3" l="1"/>
  <c r="S176" i="3"/>
  <c r="I177" i="3"/>
  <c r="J176" i="3"/>
  <c r="O177" i="3" l="1"/>
  <c r="S177" i="3"/>
  <c r="I178" i="3"/>
  <c r="O178" i="3" s="1"/>
  <c r="J177" i="3"/>
  <c r="P177" i="3" l="1"/>
  <c r="P178" i="3"/>
  <c r="S178" i="3"/>
  <c r="I179" i="3"/>
  <c r="O179" i="3" s="1"/>
  <c r="J178" i="3"/>
  <c r="P179" i="3" l="1"/>
  <c r="S179" i="3"/>
  <c r="I180" i="3"/>
  <c r="O180" i="3" s="1"/>
  <c r="J179" i="3"/>
  <c r="P180" i="3" l="1"/>
  <c r="S180" i="3"/>
  <c r="J180" i="3"/>
  <c r="I181" i="3"/>
  <c r="O181" i="3" s="1"/>
  <c r="P181" i="3" l="1"/>
  <c r="S181" i="3"/>
  <c r="I182" i="3"/>
  <c r="O182" i="3" s="1"/>
  <c r="J181" i="3"/>
  <c r="P182" i="3" l="1"/>
  <c r="S182" i="3"/>
  <c r="I183" i="3"/>
  <c r="O183" i="3" s="1"/>
  <c r="J182" i="3"/>
  <c r="P183" i="3" l="1"/>
  <c r="S183" i="3"/>
  <c r="I184" i="3"/>
  <c r="O184" i="3" s="1"/>
  <c r="J183" i="3"/>
  <c r="P184" i="3" l="1"/>
  <c r="S184" i="3"/>
  <c r="J184" i="3"/>
  <c r="I185" i="3"/>
  <c r="O185" i="3" s="1"/>
  <c r="P185" i="3" l="1"/>
  <c r="S185" i="3"/>
  <c r="I186" i="3"/>
  <c r="J185" i="3"/>
  <c r="O186" i="3" l="1"/>
  <c r="S186" i="3"/>
  <c r="I187" i="3"/>
  <c r="O187" i="3" s="1"/>
  <c r="J186" i="3"/>
  <c r="P186" i="3" l="1"/>
  <c r="P187" i="3"/>
  <c r="S187" i="3"/>
  <c r="I188" i="3"/>
  <c r="J187" i="3"/>
  <c r="O188" i="3" l="1"/>
  <c r="S188" i="3"/>
  <c r="J188" i="3"/>
  <c r="I189" i="3"/>
  <c r="O189" i="3" l="1"/>
  <c r="P188" i="3"/>
  <c r="S189" i="3"/>
  <c r="I190" i="3"/>
  <c r="O190" i="3" s="1"/>
  <c r="J189" i="3"/>
  <c r="P189" i="3" l="1"/>
  <c r="P190" i="3"/>
  <c r="S190" i="3"/>
  <c r="I191" i="3"/>
  <c r="O191" i="3" s="1"/>
  <c r="J190" i="3"/>
  <c r="P191" i="3" l="1"/>
  <c r="S191" i="3"/>
  <c r="I192" i="3"/>
  <c r="O192" i="3" s="1"/>
  <c r="J191" i="3"/>
  <c r="P192" i="3" l="1"/>
  <c r="S192" i="3"/>
  <c r="J192" i="3"/>
  <c r="I193" i="3"/>
  <c r="O193" i="3" s="1"/>
  <c r="P193" i="3" l="1"/>
  <c r="S193" i="3"/>
  <c r="I194" i="3"/>
  <c r="J193" i="3"/>
  <c r="O194" i="3" l="1"/>
  <c r="S194" i="3"/>
  <c r="I195" i="3"/>
  <c r="J194" i="3"/>
  <c r="P194" i="3" l="1"/>
  <c r="O195" i="3"/>
  <c r="S195" i="3"/>
  <c r="J195" i="3"/>
  <c r="I196" i="3"/>
  <c r="O196" i="3" s="1"/>
  <c r="P196" i="3" l="1"/>
  <c r="P195" i="3"/>
  <c r="S196" i="3"/>
  <c r="J196" i="3"/>
  <c r="I197" i="3"/>
  <c r="O197" i="3" s="1"/>
  <c r="P197" i="3" l="1"/>
  <c r="S197" i="3"/>
  <c r="I198" i="3"/>
  <c r="J197" i="3"/>
  <c r="O198" i="3" l="1"/>
  <c r="S198" i="3"/>
  <c r="I199" i="3"/>
  <c r="J198" i="3"/>
  <c r="O199" i="3" l="1"/>
  <c r="P198" i="3"/>
  <c r="S199" i="3"/>
  <c r="I200" i="3"/>
  <c r="J199" i="3"/>
  <c r="P199" i="3" l="1"/>
  <c r="O200" i="3"/>
  <c r="S200" i="3"/>
  <c r="J200" i="3"/>
  <c r="I201" i="3"/>
  <c r="O201" i="3" s="1"/>
  <c r="P201" i="3" l="1"/>
  <c r="P200" i="3"/>
  <c r="S201" i="3"/>
  <c r="I202" i="3"/>
  <c r="O202" i="3" s="1"/>
  <c r="J201" i="3"/>
  <c r="P202" i="3" l="1"/>
  <c r="S202" i="3"/>
  <c r="I203" i="3"/>
  <c r="J202" i="3"/>
  <c r="O203" i="3" l="1"/>
  <c r="S203" i="3"/>
  <c r="J203" i="3"/>
  <c r="I204" i="3"/>
  <c r="O204" i="3" s="1"/>
  <c r="P203" i="3" l="1"/>
  <c r="P204" i="3"/>
  <c r="S204" i="3"/>
  <c r="J204" i="3"/>
  <c r="I205" i="3"/>
  <c r="O205" i="3" l="1"/>
  <c r="S205" i="3"/>
  <c r="I206" i="3"/>
  <c r="J205" i="3"/>
  <c r="O206" i="3" l="1"/>
  <c r="P205" i="3"/>
  <c r="S206" i="3"/>
  <c r="I207" i="3"/>
  <c r="O207" i="3" s="1"/>
  <c r="J206" i="3"/>
  <c r="P206" i="3" l="1"/>
  <c r="P207" i="3"/>
  <c r="S207" i="3"/>
  <c r="I208" i="3"/>
  <c r="O208" i="3" s="1"/>
  <c r="J207" i="3"/>
  <c r="P208" i="3" l="1"/>
  <c r="S208" i="3"/>
  <c r="J208" i="3"/>
  <c r="I209" i="3"/>
  <c r="O209" i="3" s="1"/>
  <c r="P209" i="3" l="1"/>
  <c r="S209" i="3"/>
  <c r="I210" i="3"/>
  <c r="J209" i="3"/>
  <c r="O210" i="3" l="1"/>
  <c r="S210" i="3"/>
  <c r="I211" i="3"/>
  <c r="J210" i="3"/>
  <c r="P210" i="3" l="1"/>
  <c r="O211" i="3"/>
  <c r="S211" i="3"/>
  <c r="I212" i="3"/>
  <c r="O212" i="3" s="1"/>
  <c r="J211" i="3"/>
  <c r="P211" i="3" l="1"/>
  <c r="P212" i="3"/>
  <c r="S212" i="3"/>
  <c r="J212" i="3"/>
  <c r="I213" i="3"/>
  <c r="O213" i="3" s="1"/>
  <c r="P213" i="3" l="1"/>
  <c r="S213" i="3"/>
  <c r="I214" i="3"/>
  <c r="O214" i="3" s="1"/>
  <c r="J213" i="3"/>
  <c r="P214" i="3" l="1"/>
  <c r="S214" i="3"/>
  <c r="I215" i="3"/>
  <c r="J214" i="3"/>
  <c r="O215" i="3" l="1"/>
  <c r="S215" i="3"/>
  <c r="I216" i="3"/>
  <c r="J215" i="3"/>
  <c r="P215" i="3" l="1"/>
  <c r="O216" i="3"/>
  <c r="S216" i="3"/>
  <c r="J216" i="3"/>
  <c r="I217" i="3"/>
  <c r="O217" i="3" l="1"/>
  <c r="P216" i="3"/>
  <c r="S217" i="3"/>
  <c r="I218" i="3"/>
  <c r="O218" i="3" s="1"/>
  <c r="J217" i="3"/>
  <c r="P217" i="3" l="1"/>
  <c r="P218" i="3"/>
  <c r="S218" i="3"/>
  <c r="I219" i="3"/>
  <c r="O219" i="3" s="1"/>
  <c r="J218" i="3"/>
  <c r="P219" i="3" l="1"/>
  <c r="S219" i="3"/>
  <c r="I220" i="3"/>
  <c r="O220" i="3" s="1"/>
  <c r="J219" i="3"/>
  <c r="P220" i="3" l="1"/>
  <c r="S220" i="3"/>
  <c r="J220" i="3"/>
  <c r="I221" i="3"/>
  <c r="O221" i="3" s="1"/>
  <c r="P221" i="3" l="1"/>
  <c r="S221" i="3"/>
  <c r="I222" i="3"/>
  <c r="J221" i="3"/>
  <c r="O222" i="3" l="1"/>
  <c r="S222" i="3"/>
  <c r="J222" i="3"/>
  <c r="I223" i="3"/>
  <c r="P222" i="3" l="1"/>
  <c r="O223" i="3"/>
  <c r="S223" i="3"/>
  <c r="I224" i="3"/>
  <c r="O224" i="3" s="1"/>
  <c r="J223" i="3"/>
  <c r="P223" i="3" l="1"/>
  <c r="P224" i="3"/>
  <c r="S224" i="3"/>
  <c r="J224" i="3"/>
  <c r="I225" i="3"/>
  <c r="O225" i="3" l="1"/>
  <c r="S225" i="3"/>
  <c r="I226" i="3"/>
  <c r="J225" i="3"/>
  <c r="O226" i="3" l="1"/>
  <c r="P225" i="3"/>
  <c r="S226" i="3"/>
  <c r="J226" i="3"/>
  <c r="I227" i="3"/>
  <c r="P226" i="3" l="1"/>
  <c r="O227" i="3"/>
  <c r="S227" i="3"/>
  <c r="I228" i="3"/>
  <c r="J227" i="3"/>
  <c r="O228" i="3" l="1"/>
  <c r="P227" i="3"/>
  <c r="S228" i="3"/>
  <c r="J228" i="3"/>
  <c r="I229" i="3"/>
  <c r="O229" i="3" s="1"/>
  <c r="P228" i="3" l="1"/>
  <c r="P229" i="3"/>
  <c r="S229" i="3"/>
  <c r="I230" i="3"/>
  <c r="O230" i="3" s="1"/>
  <c r="J229" i="3"/>
  <c r="P230" i="3" l="1"/>
  <c r="S230" i="3"/>
  <c r="I231" i="3"/>
  <c r="O231" i="3" s="1"/>
  <c r="J230" i="3"/>
  <c r="P231" i="3" l="1"/>
  <c r="S231" i="3"/>
  <c r="I232" i="3"/>
  <c r="O232" i="3" s="1"/>
  <c r="J231" i="3"/>
  <c r="P232" i="3" l="1"/>
  <c r="S232" i="3"/>
  <c r="J232" i="3"/>
  <c r="I233" i="3"/>
  <c r="O233" i="3" s="1"/>
  <c r="P233" i="3" l="1"/>
  <c r="S233" i="3"/>
  <c r="I234" i="3"/>
  <c r="O234" i="3" s="1"/>
  <c r="J233" i="3"/>
  <c r="P234" i="3" l="1"/>
  <c r="S234" i="3"/>
  <c r="I235" i="3"/>
  <c r="O235" i="3" s="1"/>
  <c r="J234" i="3"/>
  <c r="P235" i="3" l="1"/>
  <c r="S235" i="3"/>
  <c r="I236" i="3"/>
  <c r="O236" i="3" s="1"/>
  <c r="J235" i="3"/>
  <c r="P236" i="3" l="1"/>
  <c r="S236" i="3"/>
  <c r="J236" i="3"/>
  <c r="I237" i="3"/>
  <c r="O237" i="3" s="1"/>
  <c r="P237" i="3" l="1"/>
  <c r="S237" i="3"/>
  <c r="I238" i="3"/>
  <c r="J237" i="3"/>
  <c r="O238" i="3" l="1"/>
  <c r="S238" i="3"/>
  <c r="I239" i="3"/>
  <c r="O239" i="3" s="1"/>
  <c r="J238" i="3"/>
  <c r="P238" i="3" l="1"/>
  <c r="P239" i="3"/>
  <c r="S239" i="3"/>
  <c r="I240" i="3"/>
  <c r="O240" i="3" s="1"/>
  <c r="J239" i="3"/>
  <c r="P240" i="3" l="1"/>
  <c r="S240" i="3"/>
  <c r="J240" i="3"/>
  <c r="I241" i="3"/>
  <c r="O241" i="3" s="1"/>
  <c r="P241" i="3" l="1"/>
  <c r="S241" i="3"/>
  <c r="I242" i="3"/>
  <c r="O242" i="3" s="1"/>
  <c r="J241" i="3"/>
  <c r="P242" i="3" l="1"/>
  <c r="S242" i="3"/>
  <c r="I243" i="3"/>
  <c r="O243" i="3" s="1"/>
  <c r="J242" i="3"/>
  <c r="P243" i="3" l="1"/>
  <c r="S243" i="3"/>
  <c r="I244" i="3"/>
  <c r="O244" i="3" s="1"/>
  <c r="J243" i="3"/>
  <c r="P244" i="3" l="1"/>
  <c r="S244" i="3"/>
  <c r="J244" i="3"/>
  <c r="I245" i="3"/>
  <c r="O245" i="3" s="1"/>
  <c r="P245" i="3" l="1"/>
  <c r="S245" i="3"/>
  <c r="I246" i="3"/>
  <c r="O246" i="3" s="1"/>
  <c r="J245" i="3"/>
  <c r="P246" i="3" l="1"/>
  <c r="S246" i="3"/>
  <c r="I247" i="3"/>
  <c r="J246" i="3"/>
  <c r="O247" i="3" l="1"/>
  <c r="S247" i="3"/>
  <c r="I248" i="3"/>
  <c r="O248" i="3" s="1"/>
  <c r="J247" i="3"/>
  <c r="P247" i="3" l="1"/>
  <c r="P248" i="3"/>
  <c r="S248" i="3"/>
  <c r="J248" i="3"/>
  <c r="I249" i="3"/>
  <c r="O249" i="3" s="1"/>
  <c r="P249" i="3" l="1"/>
  <c r="S249" i="3"/>
  <c r="I250" i="3"/>
  <c r="J249" i="3"/>
  <c r="O250" i="3" l="1"/>
  <c r="S250" i="3"/>
  <c r="I251" i="3"/>
  <c r="O251" i="3" s="1"/>
  <c r="J250" i="3"/>
  <c r="P250" i="3" l="1"/>
  <c r="P251" i="3"/>
  <c r="S251" i="3"/>
  <c r="I252" i="3"/>
  <c r="O252" i="3" s="1"/>
  <c r="J251" i="3"/>
  <c r="P252" i="3" l="1"/>
  <c r="S252" i="3"/>
  <c r="J252" i="3"/>
  <c r="I253" i="3"/>
  <c r="O253" i="3" s="1"/>
  <c r="P253" i="3" l="1"/>
  <c r="S253" i="3"/>
  <c r="I254" i="3"/>
  <c r="J253" i="3"/>
  <c r="O254" i="3" l="1"/>
  <c r="S254" i="3"/>
  <c r="I255" i="3"/>
  <c r="O255" i="3" s="1"/>
  <c r="J254" i="3"/>
  <c r="P254" i="3" l="1"/>
  <c r="P255" i="3"/>
  <c r="S255" i="3"/>
  <c r="I256" i="3"/>
  <c r="O256" i="3" s="1"/>
  <c r="J255" i="3"/>
  <c r="P256" i="3" l="1"/>
  <c r="S256" i="3"/>
  <c r="J256" i="3"/>
  <c r="I257" i="3"/>
  <c r="O257" i="3" s="1"/>
  <c r="P257" i="3" l="1"/>
  <c r="S257" i="3"/>
  <c r="I258" i="3"/>
  <c r="O258" i="3" s="1"/>
  <c r="J257" i="3"/>
  <c r="P258" i="3" l="1"/>
  <c r="S258" i="3"/>
  <c r="I259" i="3"/>
  <c r="O259" i="3" s="1"/>
  <c r="J258" i="3"/>
  <c r="P259" i="3" l="1"/>
  <c r="S259" i="3"/>
  <c r="I260" i="3"/>
  <c r="O260" i="3" s="1"/>
  <c r="J259" i="3"/>
  <c r="P260" i="3" l="1"/>
  <c r="S260" i="3"/>
  <c r="J260" i="3"/>
  <c r="I261" i="3"/>
  <c r="O261" i="3" s="1"/>
  <c r="P261" i="3" l="1"/>
  <c r="S261" i="3"/>
  <c r="I262" i="3"/>
  <c r="O262" i="3" s="1"/>
  <c r="J261" i="3"/>
  <c r="P262" i="3" l="1"/>
  <c r="S262" i="3"/>
  <c r="I263" i="3"/>
  <c r="J262" i="3"/>
  <c r="O263" i="3" l="1"/>
  <c r="S263" i="3"/>
  <c r="I264" i="3"/>
  <c r="O264" i="3" s="1"/>
  <c r="J263" i="3"/>
  <c r="P264" i="3" l="1"/>
  <c r="P263" i="3"/>
  <c r="S264" i="3"/>
  <c r="J264" i="3"/>
  <c r="I265" i="3"/>
  <c r="O265" i="3" s="1"/>
  <c r="P265" i="3" l="1"/>
  <c r="S265" i="3"/>
  <c r="I266" i="3"/>
  <c r="O266" i="3" s="1"/>
  <c r="J265" i="3"/>
  <c r="P266" i="3" l="1"/>
  <c r="S266" i="3"/>
  <c r="I267" i="3"/>
  <c r="J266" i="3"/>
  <c r="O267" i="3" l="1"/>
  <c r="S267" i="3"/>
  <c r="I268" i="3"/>
  <c r="O268" i="3" s="1"/>
  <c r="J267" i="3"/>
  <c r="P267" i="3" l="1"/>
  <c r="P268" i="3"/>
  <c r="S268" i="3"/>
  <c r="J268" i="3"/>
  <c r="I269" i="3"/>
  <c r="O269" i="3" s="1"/>
  <c r="P269" i="3" l="1"/>
  <c r="S269" i="3"/>
  <c r="I270" i="3"/>
  <c r="O270" i="3" s="1"/>
  <c r="J269" i="3"/>
  <c r="P270" i="3" l="1"/>
  <c r="S270" i="3"/>
  <c r="I271" i="3"/>
  <c r="J270" i="3"/>
  <c r="O271" i="3" l="1"/>
  <c r="S271" i="3"/>
  <c r="I272" i="3"/>
  <c r="O272" i="3" s="1"/>
  <c r="J271" i="3"/>
  <c r="P271" i="3" l="1"/>
  <c r="P272" i="3"/>
  <c r="S272" i="3"/>
  <c r="J272" i="3"/>
  <c r="I273" i="3"/>
  <c r="O273" i="3" s="1"/>
  <c r="P273" i="3" l="1"/>
  <c r="S273" i="3"/>
  <c r="I274" i="3"/>
  <c r="O274" i="3" s="1"/>
  <c r="J273" i="3"/>
  <c r="P274" i="3" l="1"/>
  <c r="S274" i="3"/>
  <c r="I275" i="3"/>
  <c r="J274" i="3"/>
  <c r="O275" i="3" l="1"/>
  <c r="S275" i="3"/>
  <c r="I276" i="3"/>
  <c r="J275" i="3"/>
  <c r="P275" i="3" l="1"/>
  <c r="O276" i="3"/>
  <c r="S276" i="3"/>
  <c r="J276" i="3"/>
  <c r="I277" i="3"/>
  <c r="O277" i="3" s="1"/>
  <c r="P276" i="3" l="1"/>
  <c r="P277" i="3"/>
  <c r="S277" i="3"/>
  <c r="I278" i="3"/>
  <c r="O278" i="3" s="1"/>
  <c r="J277" i="3"/>
  <c r="P278" i="3" l="1"/>
  <c r="S278" i="3"/>
  <c r="I279" i="3"/>
  <c r="O279" i="3" s="1"/>
  <c r="J278" i="3"/>
  <c r="P279" i="3" l="1"/>
  <c r="S279" i="3"/>
  <c r="I280" i="3"/>
  <c r="O280" i="3" s="1"/>
  <c r="J279" i="3"/>
  <c r="P280" i="3" l="1"/>
  <c r="S280" i="3"/>
  <c r="J280" i="3"/>
  <c r="I281" i="3"/>
  <c r="O281" i="3" s="1"/>
  <c r="P281" i="3" l="1"/>
  <c r="S281" i="3"/>
  <c r="I282" i="3"/>
  <c r="J281" i="3"/>
  <c r="O282" i="3" l="1"/>
  <c r="S282" i="3"/>
  <c r="I283" i="3"/>
  <c r="O283" i="3" s="1"/>
  <c r="J282" i="3"/>
  <c r="P283" i="3" l="1"/>
  <c r="P282" i="3"/>
  <c r="S283" i="3"/>
  <c r="I284" i="3"/>
  <c r="O284" i="3" s="1"/>
  <c r="J283" i="3"/>
  <c r="P284" i="3" l="1"/>
  <c r="S284" i="3"/>
  <c r="I285" i="3"/>
  <c r="O285" i="3" s="1"/>
  <c r="J284" i="3"/>
  <c r="P285" i="3" l="1"/>
  <c r="S285" i="3"/>
  <c r="J285" i="3"/>
  <c r="I286" i="3"/>
  <c r="O286" i="3" s="1"/>
  <c r="P286" i="3" l="1"/>
  <c r="S286" i="3"/>
  <c r="J286" i="3"/>
  <c r="I287" i="3"/>
  <c r="O287" i="3" l="1"/>
  <c r="S287" i="3"/>
  <c r="I288" i="3"/>
  <c r="O288" i="3" s="1"/>
  <c r="J287" i="3"/>
  <c r="P288" i="3" l="1"/>
  <c r="P287" i="3"/>
  <c r="S288" i="3"/>
  <c r="J288" i="3"/>
  <c r="I289" i="3"/>
  <c r="O289" i="3" s="1"/>
  <c r="P289" i="3" l="1"/>
  <c r="S289" i="3"/>
  <c r="I290" i="3"/>
  <c r="J289" i="3"/>
  <c r="O290" i="3" l="1"/>
  <c r="S290" i="3"/>
  <c r="I291" i="3"/>
  <c r="J290" i="3"/>
  <c r="O291" i="3" l="1"/>
  <c r="P290" i="3"/>
  <c r="S291" i="3"/>
  <c r="J291" i="3"/>
  <c r="I292" i="3"/>
  <c r="O292" i="3" s="1"/>
  <c r="P291" i="3" l="1"/>
  <c r="P292" i="3"/>
  <c r="S292" i="3"/>
  <c r="I293" i="3"/>
  <c r="O293" i="3" s="1"/>
  <c r="J292" i="3"/>
  <c r="P293" i="3" l="1"/>
  <c r="S293" i="3"/>
  <c r="J293" i="3"/>
  <c r="I294" i="3"/>
  <c r="O294" i="3" l="1"/>
  <c r="S294" i="3"/>
  <c r="I295" i="3"/>
  <c r="O295" i="3" s="1"/>
  <c r="J294" i="3"/>
  <c r="P294" i="3" l="1"/>
  <c r="P295" i="3"/>
  <c r="S295" i="3"/>
  <c r="J295" i="3"/>
  <c r="I296" i="3"/>
  <c r="O296" i="3" l="1"/>
  <c r="S296" i="3"/>
  <c r="J296" i="3"/>
  <c r="I297" i="3"/>
  <c r="O297" i="3" s="1"/>
  <c r="P296" i="3" l="1"/>
  <c r="P297" i="3"/>
  <c r="S297" i="3"/>
  <c r="I298" i="3"/>
  <c r="O298" i="3" s="1"/>
  <c r="J297" i="3"/>
  <c r="P298" i="3" l="1"/>
  <c r="S298" i="3"/>
  <c r="I299" i="3"/>
  <c r="O299" i="3" s="1"/>
  <c r="J298" i="3"/>
  <c r="P299" i="3" l="1"/>
  <c r="S299" i="3"/>
  <c r="I300" i="3"/>
  <c r="O300" i="3" s="1"/>
  <c r="J299" i="3"/>
  <c r="P300" i="3" l="1"/>
  <c r="S300" i="3"/>
  <c r="I301" i="3"/>
  <c r="O301" i="3" s="1"/>
  <c r="J300" i="3"/>
  <c r="P301" i="3" l="1"/>
  <c r="S301" i="3"/>
  <c r="J301" i="3"/>
  <c r="I302" i="3"/>
  <c r="O302" i="3" s="1"/>
  <c r="P302" i="3" l="1"/>
  <c r="S302" i="3"/>
  <c r="I303" i="3"/>
  <c r="O303" i="3" s="1"/>
  <c r="J302" i="3"/>
  <c r="P303" i="3" l="1"/>
  <c r="S303" i="3"/>
  <c r="J303" i="3"/>
  <c r="I304" i="3"/>
  <c r="O304" i="3" s="1"/>
  <c r="P304" i="3" l="1"/>
  <c r="S304" i="3"/>
  <c r="I305" i="3"/>
  <c r="O305" i="3" s="1"/>
  <c r="J304" i="3"/>
  <c r="P305" i="3" l="1"/>
  <c r="S305" i="3"/>
  <c r="J305" i="3"/>
  <c r="I306" i="3"/>
  <c r="O306" i="3" s="1"/>
  <c r="P306" i="3" l="1"/>
  <c r="S306" i="3"/>
  <c r="I307" i="3"/>
  <c r="J306" i="3"/>
  <c r="O307" i="3" l="1"/>
  <c r="S307" i="3"/>
  <c r="J307" i="3"/>
  <c r="I308" i="3"/>
  <c r="O308" i="3" s="1"/>
  <c r="P307" i="3" l="1"/>
  <c r="P308" i="3"/>
  <c r="S308" i="3"/>
  <c r="J308" i="3"/>
  <c r="I309" i="3"/>
  <c r="O309" i="3" s="1"/>
  <c r="P309" i="3" l="1"/>
  <c r="S309" i="3"/>
  <c r="J309" i="3"/>
  <c r="I310" i="3"/>
  <c r="O310" i="3" s="1"/>
  <c r="P310" i="3" l="1"/>
  <c r="S310" i="3"/>
  <c r="I311" i="3"/>
  <c r="O311" i="3" s="1"/>
  <c r="J310" i="3"/>
  <c r="P311" i="3" l="1"/>
  <c r="S311" i="3"/>
  <c r="I312" i="3"/>
  <c r="O312" i="3" s="1"/>
  <c r="J311" i="3"/>
  <c r="P312" i="3" l="1"/>
  <c r="S312" i="3"/>
  <c r="J312" i="3"/>
  <c r="I313" i="3"/>
  <c r="O313" i="3" s="1"/>
  <c r="P313" i="3" l="1"/>
  <c r="S313" i="3"/>
  <c r="I314" i="3"/>
  <c r="O314" i="3" s="1"/>
  <c r="J313" i="3"/>
  <c r="P314" i="3" l="1"/>
  <c r="S314" i="3"/>
  <c r="I315" i="3"/>
  <c r="O315" i="3" s="1"/>
  <c r="J314" i="3"/>
  <c r="P315" i="3" l="1"/>
  <c r="S315" i="3"/>
  <c r="I316" i="3"/>
  <c r="O316" i="3" s="1"/>
  <c r="J315" i="3"/>
  <c r="P316" i="3" l="1"/>
  <c r="S316" i="3"/>
  <c r="I317" i="3"/>
  <c r="O317" i="3" s="1"/>
  <c r="J316" i="3"/>
  <c r="P317" i="3" l="1"/>
  <c r="S317" i="3"/>
  <c r="J317" i="3"/>
  <c r="I318" i="3"/>
  <c r="O318" i="3" l="1"/>
  <c r="S318" i="3"/>
  <c r="J318" i="3"/>
  <c r="I319" i="3"/>
  <c r="O319" i="3" s="1"/>
  <c r="P318" i="3" l="1"/>
  <c r="P319" i="3"/>
  <c r="S319" i="3"/>
  <c r="I320" i="3"/>
  <c r="J319" i="3"/>
  <c r="O320" i="3" l="1"/>
  <c r="S320" i="3"/>
  <c r="I321" i="3"/>
  <c r="O321" i="3" s="1"/>
  <c r="J320" i="3"/>
  <c r="P321" i="3" l="1"/>
  <c r="P320" i="3"/>
  <c r="S321" i="3"/>
  <c r="J321" i="3"/>
  <c r="I322" i="3"/>
  <c r="O322" i="3" s="1"/>
  <c r="P322" i="3" l="1"/>
  <c r="S322" i="3"/>
  <c r="J322" i="3"/>
  <c r="I323" i="3"/>
  <c r="O323" i="3" l="1"/>
  <c r="S323" i="3"/>
  <c r="I324" i="3"/>
  <c r="J323" i="3"/>
  <c r="O324" i="3" l="1"/>
  <c r="P323" i="3"/>
  <c r="S324" i="3"/>
  <c r="I325" i="3"/>
  <c r="O325" i="3" s="1"/>
  <c r="J324" i="3"/>
  <c r="P324" i="3" l="1"/>
  <c r="P325" i="3"/>
  <c r="S325" i="3"/>
  <c r="J325" i="3"/>
  <c r="I326" i="3"/>
  <c r="O326" i="3" l="1"/>
  <c r="S326" i="3"/>
  <c r="J326" i="3"/>
  <c r="I327" i="3"/>
  <c r="P326" i="3" l="1"/>
  <c r="O327" i="3"/>
  <c r="S327" i="3"/>
  <c r="I328" i="3"/>
  <c r="J327" i="3"/>
  <c r="O328" i="3" l="1"/>
  <c r="P327" i="3"/>
  <c r="S328" i="3"/>
  <c r="I329" i="3"/>
  <c r="O329" i="3" s="1"/>
  <c r="J328" i="3"/>
  <c r="P328" i="3" l="1"/>
  <c r="P329" i="3"/>
  <c r="S329" i="3"/>
  <c r="J329" i="3"/>
  <c r="I330" i="3"/>
  <c r="O330" i="3" l="1"/>
  <c r="S330" i="3"/>
  <c r="J330" i="3"/>
  <c r="I331" i="3"/>
  <c r="P330" i="3" l="1"/>
  <c r="O331" i="3"/>
  <c r="S331" i="3"/>
  <c r="I332" i="3"/>
  <c r="O332" i="3" s="1"/>
  <c r="J331" i="3"/>
  <c r="P331" i="3" l="1"/>
  <c r="P332" i="3"/>
  <c r="S332" i="3"/>
  <c r="I333" i="3"/>
  <c r="O333" i="3" s="1"/>
  <c r="J332" i="3"/>
  <c r="P333" i="3" l="1"/>
  <c r="S333" i="3"/>
  <c r="J333" i="3"/>
  <c r="I334" i="3"/>
  <c r="O334" i="3" s="1"/>
  <c r="P334" i="3" l="1"/>
  <c r="S334" i="3"/>
  <c r="I335" i="3"/>
  <c r="O335" i="3" s="1"/>
  <c r="J334" i="3"/>
  <c r="P335" i="3" l="1"/>
  <c r="S335" i="3"/>
  <c r="I336" i="3"/>
  <c r="J335" i="3"/>
  <c r="O336" i="3" l="1"/>
  <c r="S336" i="3"/>
  <c r="I337" i="3"/>
  <c r="O337" i="3" s="1"/>
  <c r="J336" i="3"/>
  <c r="P336" i="3" l="1"/>
  <c r="P337" i="3"/>
  <c r="S337" i="3"/>
  <c r="J337" i="3"/>
  <c r="I338" i="3"/>
  <c r="O338" i="3" s="1"/>
  <c r="P338" i="3" l="1"/>
  <c r="S338" i="3"/>
  <c r="J338" i="3"/>
  <c r="I339" i="3"/>
  <c r="O339" i="3" s="1"/>
  <c r="P339" i="3" l="1"/>
  <c r="S339" i="3"/>
  <c r="I340" i="3"/>
  <c r="O340" i="3" s="1"/>
  <c r="J339" i="3"/>
  <c r="P340" i="3" l="1"/>
  <c r="S340" i="3"/>
  <c r="I341" i="3"/>
  <c r="O341" i="3" s="1"/>
  <c r="J340" i="3"/>
  <c r="P341" i="3" l="1"/>
  <c r="S341" i="3"/>
  <c r="I342" i="3"/>
  <c r="O342" i="3" s="1"/>
  <c r="J341" i="3"/>
  <c r="P342" i="3" l="1"/>
  <c r="S342" i="3"/>
  <c r="I343" i="3"/>
  <c r="O343" i="3" s="1"/>
  <c r="J342" i="3"/>
  <c r="P343" i="3" l="1"/>
  <c r="S343" i="3"/>
  <c r="I344" i="3"/>
  <c r="O344" i="3" s="1"/>
  <c r="J343" i="3"/>
  <c r="P344" i="3" l="1"/>
  <c r="S344" i="3"/>
  <c r="I345" i="3"/>
  <c r="O345" i="3" s="1"/>
  <c r="J344" i="3"/>
  <c r="P345" i="3" l="1"/>
  <c r="S345" i="3"/>
  <c r="J345" i="3"/>
  <c r="I346" i="3"/>
  <c r="O346" i="3" l="1"/>
  <c r="S346" i="3"/>
  <c r="J346" i="3"/>
  <c r="I347" i="3"/>
  <c r="O347" i="3" s="1"/>
  <c r="P346" i="3" l="1"/>
  <c r="P347" i="3"/>
  <c r="S347" i="3"/>
  <c r="I348" i="3"/>
  <c r="O348" i="3" s="1"/>
  <c r="J347" i="3"/>
  <c r="P348" i="3" l="1"/>
  <c r="S348" i="3"/>
  <c r="I349" i="3"/>
  <c r="J348" i="3"/>
  <c r="O349" i="3" l="1"/>
  <c r="S349" i="3"/>
  <c r="J349" i="3"/>
  <c r="I350" i="3"/>
  <c r="O350" i="3" s="1"/>
  <c r="P349" i="3" l="1"/>
  <c r="P350" i="3"/>
  <c r="S350" i="3"/>
  <c r="I351" i="3"/>
  <c r="J350" i="3"/>
  <c r="O351" i="3" l="1"/>
  <c r="S351" i="3"/>
  <c r="I352" i="3"/>
  <c r="O352" i="3" s="1"/>
  <c r="J351" i="3"/>
  <c r="P351" i="3" l="1"/>
  <c r="P352" i="3"/>
  <c r="S352" i="3"/>
  <c r="I353" i="3"/>
  <c r="O353" i="3" s="1"/>
  <c r="J352" i="3"/>
  <c r="P353" i="3" l="1"/>
  <c r="S353" i="3"/>
  <c r="J353" i="3"/>
  <c r="I354" i="3"/>
  <c r="O354" i="3" s="1"/>
  <c r="P354" i="3" l="1"/>
  <c r="S354" i="3"/>
  <c r="I355" i="3"/>
  <c r="J354" i="3"/>
  <c r="O355" i="3" l="1"/>
  <c r="S355" i="3"/>
  <c r="I356" i="3"/>
  <c r="O356" i="3" s="1"/>
  <c r="J355" i="3"/>
  <c r="P355" i="3" l="1"/>
  <c r="P356" i="3"/>
  <c r="S356" i="3"/>
  <c r="I357" i="3"/>
  <c r="O357" i="3" s="1"/>
  <c r="J356" i="3"/>
  <c r="P357" i="3" l="1"/>
  <c r="S357" i="3"/>
  <c r="J357" i="3"/>
  <c r="I358" i="3"/>
  <c r="O358" i="3" s="1"/>
  <c r="P358" i="3" l="1"/>
  <c r="S358" i="3"/>
  <c r="J358" i="3"/>
  <c r="I359" i="3"/>
  <c r="O359" i="3" l="1"/>
  <c r="S359" i="3"/>
  <c r="I360" i="3"/>
  <c r="J359" i="3"/>
  <c r="P359" i="3" l="1"/>
  <c r="J360" i="3"/>
  <c r="I361" i="3"/>
  <c r="O360" i="3"/>
  <c r="P360" i="3" l="1"/>
  <c r="S360" i="3"/>
  <c r="I362" i="3"/>
  <c r="O361" i="3"/>
  <c r="J361" i="3"/>
  <c r="P361" i="3" l="1"/>
  <c r="S361" i="3"/>
  <c r="O362" i="3"/>
  <c r="I363" i="3"/>
  <c r="J362" i="3"/>
  <c r="P362" i="3" l="1"/>
  <c r="I364" i="3"/>
  <c r="J363" i="3"/>
  <c r="S362" i="3"/>
  <c r="O363" i="3" l="1"/>
  <c r="J364" i="3"/>
  <c r="I365" i="3"/>
  <c r="S363" i="3"/>
  <c r="O364" i="3" l="1"/>
  <c r="P363" i="3"/>
  <c r="S364" i="3"/>
  <c r="J365" i="3"/>
  <c r="P364" i="3" l="1"/>
  <c r="S365" i="3"/>
  <c r="O365" i="3"/>
  <c r="P365" i="3" l="1"/>
</calcChain>
</file>

<file path=xl/sharedStrings.xml><?xml version="1.0" encoding="utf-8"?>
<sst xmlns="http://schemas.openxmlformats.org/spreadsheetml/2006/main" count="103" uniqueCount="80">
  <si>
    <t>invoiceNumber</t>
  </si>
  <si>
    <t>InvoiceDate</t>
  </si>
  <si>
    <t>DueDate</t>
  </si>
  <si>
    <t>InvoiceAmount</t>
  </si>
  <si>
    <t>SettledDate</t>
  </si>
  <si>
    <t>RecordedAmount</t>
  </si>
  <si>
    <t>Misstatement</t>
  </si>
  <si>
    <t>%Misstatement</t>
  </si>
  <si>
    <t>Sales</t>
  </si>
  <si>
    <t>Recorded Population</t>
  </si>
  <si>
    <t>Actual Population</t>
  </si>
  <si>
    <t>Total Misstatement</t>
  </si>
  <si>
    <t>Tolerable Misstatement</t>
  </si>
  <si>
    <t>Expected Misstatement</t>
  </si>
  <si>
    <t>Count of Sales with Misstatement</t>
  </si>
  <si>
    <t>Sales with Misstatement #1</t>
  </si>
  <si>
    <t>Sales with Misstatement #2</t>
  </si>
  <si>
    <t>Sales with Misstatement #3</t>
  </si>
  <si>
    <t>Sales with Misstatement #4</t>
  </si>
  <si>
    <t>Sales with Misstatement #5</t>
  </si>
  <si>
    <t>Sales with Misstatement #6</t>
  </si>
  <si>
    <t>Sales with Misstatement #7</t>
  </si>
  <si>
    <t>Sales with Misstatement #8</t>
  </si>
  <si>
    <t>Sales with Misstatement #9</t>
  </si>
  <si>
    <t>Sales with Misstatement #10</t>
  </si>
  <si>
    <t>SalesNum</t>
  </si>
  <si>
    <t>Method Used:</t>
  </si>
  <si>
    <t>Confidence Factor Approach</t>
  </si>
  <si>
    <t>Population Size:</t>
  </si>
  <si>
    <t>Confidence Factor:</t>
  </si>
  <si>
    <t>Expected Misstatement:</t>
  </si>
  <si>
    <t>Tolerable Misstatement:</t>
  </si>
  <si>
    <t>Ratio of Expected to Tolerable Misstatement:</t>
  </si>
  <si>
    <t>Sample Size:</t>
  </si>
  <si>
    <t>=ROUND((C3*C7)/C4;0)</t>
  </si>
  <si>
    <t>=C5/C4</t>
  </si>
  <si>
    <t>See Table C-2 (Appendix C of the AICPA Audit Sampling Guide,
Ratio of Expected to Tolerable Misstatement: 0.60,
Risk of Incorrect Acceptance: 5%</t>
  </si>
  <si>
    <t>CumulativeAmount</t>
  </si>
  <si>
    <t>AssignedRange</t>
  </si>
  <si>
    <t>AssignedRangeStart</t>
  </si>
  <si>
    <t>AssignedRangeEnd</t>
  </si>
  <si>
    <t>Sample Size</t>
  </si>
  <si>
    <t>Population</t>
  </si>
  <si>
    <t>Cells' count</t>
  </si>
  <si>
    <t>Cells' width</t>
  </si>
  <si>
    <t>Cell's Range</t>
  </si>
  <si>
    <t>Random Number</t>
  </si>
  <si>
    <t>Invoice Num</t>
  </si>
  <si>
    <t>Cell's Range Start</t>
  </si>
  <si>
    <t>Cell's Range End</t>
  </si>
  <si>
    <t>InvoiceNumber</t>
  </si>
  <si>
    <t>Num</t>
  </si>
  <si>
    <t>Cell Num</t>
  </si>
  <si>
    <t>InvoiceNumber2</t>
  </si>
  <si>
    <t>Invoice Number</t>
  </si>
  <si>
    <t>Recorded Amount</t>
  </si>
  <si>
    <t>Audit Amount</t>
  </si>
  <si>
    <t>Taint</t>
  </si>
  <si>
    <t>Sampling Interval</t>
  </si>
  <si>
    <t>Projected Misstatement</t>
  </si>
  <si>
    <t>Transaction &lt; Sampling Interval?</t>
  </si>
  <si>
    <t>Basic Precission</t>
  </si>
  <si>
    <t>Risk of Incorrect Acceptance:</t>
  </si>
  <si>
    <t>Sampling Interval:</t>
  </si>
  <si>
    <t>Confidence Factor (when no missstatement found):</t>
  </si>
  <si>
    <t>Confidence Factor (when missstatement found):</t>
  </si>
  <si>
    <t>Logical Unit (Sales) Less Than Sampling Interval</t>
  </si>
  <si>
    <t>Yes</t>
  </si>
  <si>
    <t>Incremental Changes in Confidence Factor</t>
  </si>
  <si>
    <t>Logical Unit (Sales) Greater Than Sampling Interval</t>
  </si>
  <si>
    <t>Sum</t>
  </si>
  <si>
    <t>Projected Misstatement + Incremental Allowance for Sampling Risk</t>
  </si>
  <si>
    <t>Sample, with misstatement, less than sampling interval</t>
  </si>
  <si>
    <t>Sample, with misstatement, greater than sampling interval</t>
  </si>
  <si>
    <t>Basic precission</t>
  </si>
  <si>
    <t>Upper Limit on Misstatement</t>
  </si>
  <si>
    <t>Conclusion</t>
  </si>
  <si>
    <t>= Confidence Factor (when no misstatement found) * Sampling Interval</t>
  </si>
  <si>
    <t>[Sum of (Projected Misstatement * Incremental Changes in Confidence Factor)]</t>
  </si>
  <si>
    <t>[Sum of (Logical Unit's Error)]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</si>
</sst>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[$-13809]dd/mm/yyyy;@"/>
    <numFmt numFmtId="165" formatCode="_-* #,##0.00_-;\-* #,##0.00_-;_-* &quot;-&quot;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41" fontId="0" fillId="0" borderId="0" xfId="1" applyFont="1"/>
    <xf numFmtId="9" fontId="0" fillId="0" borderId="0" xfId="2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0" fillId="0" borderId="0" xfId="1" applyFont="1" applyBorder="1"/>
    <xf numFmtId="0" fontId="0" fillId="0" borderId="5" xfId="0" applyBorder="1"/>
    <xf numFmtId="9" fontId="0" fillId="0" borderId="5" xfId="2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41" fontId="2" fillId="0" borderId="0" xfId="0" applyNumberFormat="1" applyFont="1" applyAlignment="1">
      <alignment vertical="top"/>
    </xf>
    <xf numFmtId="0" fontId="0" fillId="0" borderId="5" xfId="0" applyBorder="1" applyAlignment="1">
      <alignment vertical="top"/>
    </xf>
    <xf numFmtId="0" fontId="2" fillId="0" borderId="0" xfId="2" applyNumberFormat="1" applyFont="1" applyBorder="1" applyAlignment="1">
      <alignment vertical="top"/>
    </xf>
    <xf numFmtId="0" fontId="0" fillId="0" borderId="5" xfId="0" quotePrefix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6" xfId="0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0" borderId="8" xfId="0" quotePrefix="1" applyBorder="1" applyAlignment="1">
      <alignment vertical="top"/>
    </xf>
    <xf numFmtId="41" fontId="0" fillId="0" borderId="0" xfId="0" applyNumberFormat="1"/>
    <xf numFmtId="165" fontId="0" fillId="0" borderId="0" xfId="0" applyNumberFormat="1"/>
    <xf numFmtId="166" fontId="0" fillId="0" borderId="0" xfId="0" applyNumberFormat="1"/>
    <xf numFmtId="41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165" fontId="0" fillId="0" borderId="0" xfId="1" applyNumberFormat="1" applyFont="1"/>
    <xf numFmtId="165" fontId="2" fillId="0" borderId="0" xfId="0" applyNumberFormat="1" applyFont="1"/>
    <xf numFmtId="9" fontId="0" fillId="0" borderId="0" xfId="0" applyNumberFormat="1"/>
    <xf numFmtId="165" fontId="2" fillId="0" borderId="0" xfId="1" applyNumberFormat="1" applyFont="1"/>
    <xf numFmtId="0" fontId="0" fillId="0" borderId="0" xfId="0" applyAlignment="1">
      <alignment horizontal="left"/>
    </xf>
    <xf numFmtId="0" fontId="2" fillId="0" borderId="0" xfId="0" applyFont="1"/>
    <xf numFmtId="10" fontId="0" fillId="0" borderId="0" xfId="2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7" xfId="0" applyFont="1" applyBorder="1"/>
    <xf numFmtId="165" fontId="2" fillId="0" borderId="7" xfId="0" applyNumberFormat="1" applyFont="1" applyBorder="1"/>
    <xf numFmtId="0" fontId="0" fillId="0" borderId="0" xfId="0" quotePrefix="1"/>
    <xf numFmtId="0" fontId="0" fillId="0" borderId="0" xfId="0" applyFont="1"/>
  </cellXfs>
  <cellStyles count="3">
    <cellStyle name="Comma [0]" xfId="1" builtinId="6"/>
    <cellStyle name="Normal" xfId="0" builtinId="0"/>
    <cellStyle name="Percent" xfId="2" builtinId="5"/>
  </cellStyles>
  <dxfs count="37">
    <dxf>
      <alignment horizontal="center" vertical="bottom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.00_-;\-* #,##0.0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.00_-;\-* #,##0.0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.00_-;\-* #,##0.0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.00_-;\-* #,##0.0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.00_-;\-* #,##0.0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.00_-;\-* #,##0.00_-;_-* &quot;-&quot;_-;_-@_-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166" formatCode="_-* #,##0_-;\-* #,##0_-;_-* &quot;-&quot;??_-;_-@_-"/>
    </dxf>
    <dxf>
      <numFmt numFmtId="35" formatCode="_-* #,##0.00_-;\-* #,##0.00_-;_-* &quot;-&quot;??_-;_-@_-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[$-13809]dd/mm/yy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[$-13809]dd/mm/yyyy;@"/>
    </dxf>
    <dxf>
      <numFmt numFmtId="164" formatCode="[$-13809]dd/mm/yyyy;@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0AD4D4-365A-47BE-BEC5-E54AF9E81773}" name="Table1" displayName="Table1" ref="A1:I100" totalsRowShown="0">
  <autoFilter ref="A1:I100" xr:uid="{010AD4D4-365A-47BE-BEC5-E54AF9E81773}"/>
  <tableColumns count="9">
    <tableColumn id="1" xr3:uid="{6284783C-788C-474E-BD8A-DA0BDA16CDFF}" name="SalesNum" dataDxfId="36"/>
    <tableColumn id="2" xr3:uid="{143233B7-79F3-4E0E-8801-9CA0618728EC}" name="invoiceNumber"/>
    <tableColumn id="3" xr3:uid="{D7268B87-5DCB-4C36-9533-088656B905B4}" name="InvoiceDate" dataDxfId="35"/>
    <tableColumn id="4" xr3:uid="{8ACE1607-4C9A-4F76-9C16-0B66DE71251F}" name="DueDate" dataDxfId="34"/>
    <tableColumn id="5" xr3:uid="{4C3FC5CF-BE66-4A16-89F6-80146931AFEF}" name="InvoiceAmount" dataDxfId="33" dataCellStyle="Comma [0]"/>
    <tableColumn id="6" xr3:uid="{D1E5AB2C-0451-490F-86D2-A7DD8F05CC91}" name="SettledDate" dataDxfId="32"/>
    <tableColumn id="7" xr3:uid="{415984C9-EE03-438D-BDE1-329711A003B4}" name="RecordedAmount" dataDxfId="31" dataCellStyle="Comma [0]"/>
    <tableColumn id="8" xr3:uid="{DE1664D8-59BB-4BDE-BED0-443680951C4A}" name="Misstatement" dataCellStyle="Comma [0]"/>
    <tableColumn id="9" xr3:uid="{DCEC82AB-901A-450B-8E0C-809263C5EE24}" name="%Misstatement" dataCellStyle="Percent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889457-C0A8-4F32-AB76-200AF59DC21F}" name="Table2" displayName="Table2" ref="A1:G100" totalsRowShown="0" headerRowDxfId="30">
  <autoFilter ref="A1:G100" xr:uid="{8D889457-C0A8-4F32-AB76-200AF59DC21F}"/>
  <tableColumns count="7">
    <tableColumn id="1" xr3:uid="{00A9FE47-BC3B-44F0-BE02-0BEAC1E7C1B6}" name="InvoiceNumber" dataDxfId="29"/>
    <tableColumn id="2" xr3:uid="{FFC5F13A-C938-4D5E-B841-8179238DD4B0}" name="RecordedAmount" dataDxfId="28" dataCellStyle="Comma [0]"/>
    <tableColumn id="3" xr3:uid="{31BBB51D-5DCB-42D7-8487-90F4E22C8D78}" name="CumulativeAmount" dataDxfId="27" dataCellStyle="Comma [0]">
      <calculatedColumnFormula>C1+B2</calculatedColumnFormula>
    </tableColumn>
    <tableColumn id="5" xr3:uid="{1C0A04AA-B5DA-4444-805F-B5D0686C55E2}" name="AssignedRangeStart">
      <calculatedColumnFormula>E1+1</calculatedColumnFormula>
    </tableColumn>
    <tableColumn id="6" xr3:uid="{27249307-65C3-410E-9192-FD7ABF867504}" name="AssignedRangeEnd">
      <calculatedColumnFormula>C2</calculatedColumnFormula>
    </tableColumn>
    <tableColumn id="7" xr3:uid="{0ABDED47-6000-4E0B-9640-3A0FC6E66869}" name="AssignedRange" dataDxfId="26">
      <calculatedColumnFormula>TEXT(D2,"0,00")&amp;" - "&amp;TEXT(E2,"0,00")</calculatedColumnFormula>
    </tableColumn>
    <tableColumn id="8" xr3:uid="{464C2F91-D077-4F6E-B3AC-EBE03FADDD34}" name="InvoiceNumber2" dataDxfId="25">
      <calculatedColumnFormula>A2</calculatedColumnFormula>
    </tableColumn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7853EC-0EE7-4F3B-9662-A47522E01C86}" name="Table3" displayName="Table3" ref="I8:O365" totalsRowShown="0" headerRowDxfId="24">
  <autoFilter ref="I8:O365" xr:uid="{627853EC-0EE7-4F3B-9662-A47522E01C86}"/>
  <tableColumns count="7">
    <tableColumn id="1" xr3:uid="{DCFFB31A-A081-4BF4-A7F5-7EECC50C5F95}" name="Num" dataDxfId="23">
      <calculatedColumnFormula>I8+1</calculatedColumnFormula>
    </tableColumn>
    <tableColumn id="2" xr3:uid="{39CE6E68-5347-4F05-94D2-C2218EE86F57}" name="Cell Num" dataDxfId="22">
      <calculatedColumnFormula>I9&amp;" cell"</calculatedColumnFormula>
    </tableColumn>
    <tableColumn id="3" xr3:uid="{A8DCDBEF-BE8D-4E2C-ACED-9810B211EF5F}" name="Cell's Range Start" dataDxfId="21">
      <calculatedColumnFormula>TEXT(L9,"0,00")&amp;" - "&amp;TEXT(M9,"0,00")</calculatedColumnFormula>
    </tableColumn>
    <tableColumn id="4" xr3:uid="{E7BDF56F-377A-466B-A23B-5DDAA5C41C4D}" name="Cell's Range End" dataDxfId="20">
      <calculatedColumnFormula>Table3[[#This Row],[Num]]*$K$4</calculatedColumnFormula>
    </tableColumn>
    <tableColumn id="5" xr3:uid="{E9549223-E43D-40F7-844C-3A2DB022F2E2}" name="Cell's Range" dataDxfId="19">
      <calculatedColumnFormula>TEXT(Table3[[#This Row],[Cell''s Range Start]],"0,00")&amp;" - "&amp;TEXT(Table3[[#This Row],[Cell''s Range End]],"0,00")</calculatedColumnFormula>
    </tableColumn>
    <tableColumn id="6" xr3:uid="{B09FECA8-E8AC-416C-974C-CDB115411FD9}" name="Random Number" dataDxfId="18"/>
    <tableColumn id="7" xr3:uid="{D3385A7E-320F-42E3-A40F-CC1E9D89EE1E}" name="Invoice Num" dataDxfId="17">
      <calculatedColumnFormula>VLOOKUP(N9,$D$2:$G$100,4,TRUE)</calculatedColumnFormula>
    </tableColumn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A6FEA01-E072-4FD5-B86F-C0ED47FE4E7C}" name="Table5" displayName="Table5" ref="B1:I28" totalsRowShown="0" headerRowDxfId="16" dataDxfId="15" dataCellStyle="Comma [0]">
  <autoFilter ref="B1:I28" xr:uid="{9A6FEA01-E072-4FD5-B86F-C0ED47FE4E7C}"/>
  <tableColumns count="8">
    <tableColumn id="1" xr3:uid="{0F2C87E5-B484-4EE3-BBC1-CD16BAC5AEFF}" name="Invoice Number" dataDxfId="14"/>
    <tableColumn id="2" xr3:uid="{8EDDA064-4481-49D2-8932-941515CD48B2}" name="Recorded Amount" dataDxfId="13" dataCellStyle="Comma [0]"/>
    <tableColumn id="3" xr3:uid="{AB69223B-8D5B-41D4-B211-82EC94D3565F}" name="Audit Amount" dataDxfId="12" dataCellStyle="Comma [0]"/>
    <tableColumn id="4" xr3:uid="{08F23938-7454-44F9-9DF6-F26E4748953F}" name="Misstatement" dataDxfId="11" dataCellStyle="Comma [0]"/>
    <tableColumn id="5" xr3:uid="{2AF0624D-6F45-433C-82F1-A7ADDA804CE2}" name="Taint" dataDxfId="10" dataCellStyle="Percent"/>
    <tableColumn id="6" xr3:uid="{79EA57C3-2856-4D4E-9139-A9CA8CF930A7}" name="Sampling Interval" dataDxfId="9" dataCellStyle="Comma [0]"/>
    <tableColumn id="7" xr3:uid="{BBB9C080-978F-4727-A469-1069F57EC628}" name="Transaction &lt; Sampling Interval?" dataDxfId="8" dataCellStyle="Comma [0]"/>
    <tableColumn id="8" xr3:uid="{FDD3C6EA-7ED1-44BF-B580-46C9DBB43A01}" name="Projected Misstatement" dataDxfId="7" dataCellStyle="Comma [0]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783CB9F-69D3-412B-B0C4-369FB6A5D253}" name="Table6" displayName="Table6" ref="A1:A28" totalsRowShown="0" headerRowDxfId="6" dataDxfId="5">
  <autoFilter ref="A1:A28" xr:uid="{3783CB9F-69D3-412B-B0C4-369FB6A5D253}"/>
  <tableColumns count="1">
    <tableColumn id="1" xr3:uid="{3660B06B-E6DB-4AC2-8EE5-C8EE7154BF4F}" name="Num" dataDxfId="4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C978F4-0EE9-460D-BA3C-F97FF62AB010}" name="Table4" displayName="Table4" ref="A33:K35" totalsRowShown="0" headerRowDxfId="1">
  <autoFilter ref="A33:K35" xr:uid="{8BC978F4-0EE9-460D-BA3C-F97FF62AB010}"/>
  <tableColumns count="11">
    <tableColumn id="1" xr3:uid="{0288F868-6FD1-4E33-BAD7-C67F9C2B2651}" name="Num" dataDxfId="3"/>
    <tableColumn id="2" xr3:uid="{3D1908DC-8F54-4EEC-B731-365A34E74ECB}" name="Invoice Number"/>
    <tableColumn id="3" xr3:uid="{63C40B3F-9350-4504-864F-22BB48EF7A72}" name="Recorded Amount">
      <calculatedColumnFormula>C33</calculatedColumnFormula>
    </tableColumn>
    <tableColumn id="4" xr3:uid="{9EDEB9BB-C97E-4F57-8FA3-F34E565CEE44}" name="Audit Amount">
      <calculatedColumnFormula>D33</calculatedColumnFormula>
    </tableColumn>
    <tableColumn id="5" xr3:uid="{C2E78222-E4D9-4132-A88C-6EBB1B1CEAEF}" name="Misstatement">
      <calculatedColumnFormula>E33</calculatedColumnFormula>
    </tableColumn>
    <tableColumn id="6" xr3:uid="{225E256E-0ED4-4A6F-9D03-6B357C24ECC1}" name="Taint"/>
    <tableColumn id="7" xr3:uid="{8C20F2F2-D12C-498E-A875-EE48484FBDE6}" name="Sampling Interval"/>
    <tableColumn id="8" xr3:uid="{3C5A23D4-7BAC-4BF0-B41A-55F920A1726F}" name="Transaction &lt; Sampling Interval?"/>
    <tableColumn id="9" xr3:uid="{6FCE90AE-CBC7-469D-AF66-95EA4DE900C2}" name="Projected Misstatement">
      <calculatedColumnFormula>I33</calculatedColumnFormula>
    </tableColumn>
    <tableColumn id="10" xr3:uid="{9D740654-9B46-41E1-AF94-51E9530EE42A}" name="Incremental Changes in Confidence Factor"/>
    <tableColumn id="11" xr3:uid="{78E76870-27DC-4D8C-BD4C-579FF46F708C}" name="Projected Misstatement + Incremental Allowance for Sampling Risk">
      <calculatedColumnFormula>K33</calculatedColumnFormula>
    </tableColumn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B1F4F5-309D-44DD-92A4-518D298A84AC}" name="Table7" displayName="Table7" ref="A39:E42" totalsRowShown="0" headerRowDxfId="0">
  <autoFilter ref="A39:E42" xr:uid="{13B1F4F5-309D-44DD-92A4-518D298A84AC}"/>
  <tableColumns count="5">
    <tableColumn id="1" xr3:uid="{00FECC73-8736-4CE2-B03C-95025A116984}" name="Num" dataDxfId="2"/>
    <tableColumn id="2" xr3:uid="{1F0E78CF-4B52-461E-B4B8-90D67C05A013}" name="Invoice Number"/>
    <tableColumn id="3" xr3:uid="{EF8DD704-4269-437A-B6FA-A3A55D681BCA}" name="Recorded Amount"/>
    <tableColumn id="4" xr3:uid="{786471EA-FAFF-4B41-A6A3-EAC7D877112B}" name="Audit Amount"/>
    <tableColumn id="5" xr3:uid="{E0C8BFBA-69D0-4E9F-8173-C75E6D49B9EA}" name="Misstatement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opLeftCell="B1" workbookViewId="0">
      <selection activeCell="G4" sqref="G4"/>
    </sheetView>
  </sheetViews>
  <sheetFormatPr defaultRowHeight="15" x14ac:dyDescent="0.25"/>
  <cols>
    <col min="1" max="1" width="14.42578125" style="1" bestFit="1" customWidth="1"/>
    <col min="2" max="2" width="16.85546875" customWidth="1"/>
    <col min="3" max="3" width="13.7109375" style="2" customWidth="1"/>
    <col min="4" max="4" width="10.85546875" style="2" customWidth="1"/>
    <col min="5" max="5" width="18.140625" style="3" customWidth="1"/>
    <col min="6" max="6" width="13.7109375" style="2" customWidth="1"/>
    <col min="7" max="7" width="20.140625" style="3" customWidth="1"/>
    <col min="8" max="8" width="15.42578125" style="3" customWidth="1"/>
    <col min="9" max="9" width="17" style="4" customWidth="1"/>
    <col min="12" max="12" width="31.42578125" bestFit="1" customWidth="1"/>
    <col min="13" max="13" width="10" bestFit="1" customWidth="1"/>
  </cols>
  <sheetData>
    <row r="1" spans="1:14" x14ac:dyDescent="0.25">
      <c r="A1" s="1" t="s">
        <v>25</v>
      </c>
      <c r="B1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3" t="s">
        <v>5</v>
      </c>
      <c r="H1" s="3" t="s">
        <v>6</v>
      </c>
      <c r="I1" s="4" t="s">
        <v>7</v>
      </c>
    </row>
    <row r="2" spans="1:14" x14ac:dyDescent="0.25">
      <c r="A2" s="1">
        <v>1</v>
      </c>
      <c r="B2">
        <v>27545037</v>
      </c>
      <c r="C2" s="2">
        <v>41259</v>
      </c>
      <c r="D2" s="2">
        <v>41289</v>
      </c>
      <c r="E2" s="3">
        <v>7506</v>
      </c>
      <c r="F2" s="2">
        <v>41286</v>
      </c>
      <c r="G2" s="3">
        <v>7506</v>
      </c>
      <c r="H2" s="3">
        <v>0</v>
      </c>
      <c r="I2" s="4">
        <v>0</v>
      </c>
    </row>
    <row r="3" spans="1:14" x14ac:dyDescent="0.25">
      <c r="A3" s="1">
        <v>2</v>
      </c>
      <c r="B3">
        <v>55416013</v>
      </c>
      <c r="C3" s="2">
        <v>41243</v>
      </c>
      <c r="D3" s="2">
        <v>41273</v>
      </c>
      <c r="E3" s="3">
        <v>4201</v>
      </c>
      <c r="F3" s="2">
        <v>41290</v>
      </c>
      <c r="G3" s="3">
        <v>4201</v>
      </c>
      <c r="H3" s="3">
        <v>0</v>
      </c>
      <c r="I3" s="4">
        <v>0</v>
      </c>
    </row>
    <row r="4" spans="1:14" x14ac:dyDescent="0.25">
      <c r="A4" s="1">
        <v>3</v>
      </c>
      <c r="B4">
        <v>93006859</v>
      </c>
      <c r="C4" s="2">
        <v>41267</v>
      </c>
      <c r="D4" s="2">
        <v>41297</v>
      </c>
      <c r="E4" s="3">
        <v>2446</v>
      </c>
      <c r="F4" s="2">
        <v>41305</v>
      </c>
      <c r="G4" s="3">
        <v>2446</v>
      </c>
      <c r="H4" s="3">
        <v>0</v>
      </c>
      <c r="I4" s="4">
        <v>0</v>
      </c>
      <c r="L4" s="5" t="s">
        <v>8</v>
      </c>
      <c r="M4" s="6">
        <v>99</v>
      </c>
      <c r="N4" s="7"/>
    </row>
    <row r="5" spans="1:14" x14ac:dyDescent="0.25">
      <c r="A5" s="1">
        <v>4</v>
      </c>
      <c r="B5">
        <v>123645023</v>
      </c>
      <c r="C5" s="2">
        <v>41265</v>
      </c>
      <c r="D5" s="2">
        <v>41295</v>
      </c>
      <c r="E5" s="3">
        <v>4436</v>
      </c>
      <c r="F5" s="2">
        <v>41298</v>
      </c>
      <c r="G5" s="3">
        <v>4436</v>
      </c>
      <c r="H5" s="3">
        <v>0</v>
      </c>
      <c r="I5" s="4">
        <v>0</v>
      </c>
      <c r="L5" s="8" t="s">
        <v>9</v>
      </c>
      <c r="M5" s="9">
        <v>529293.89999999991</v>
      </c>
      <c r="N5" s="10"/>
    </row>
    <row r="6" spans="1:14" x14ac:dyDescent="0.25">
      <c r="A6" s="1">
        <v>5</v>
      </c>
      <c r="B6">
        <v>237437528</v>
      </c>
      <c r="C6" s="2">
        <v>41252</v>
      </c>
      <c r="D6" s="2">
        <v>41282</v>
      </c>
      <c r="E6" s="3">
        <v>3569</v>
      </c>
      <c r="F6" s="2">
        <v>41289</v>
      </c>
      <c r="G6" s="3">
        <v>3569</v>
      </c>
      <c r="H6" s="3">
        <v>0</v>
      </c>
      <c r="I6" s="4">
        <v>0</v>
      </c>
      <c r="L6" s="8" t="s">
        <v>10</v>
      </c>
      <c r="M6" s="9">
        <v>494080</v>
      </c>
      <c r="N6" s="10"/>
    </row>
    <row r="7" spans="1:14" x14ac:dyDescent="0.25">
      <c r="A7" s="1">
        <v>6</v>
      </c>
      <c r="B7">
        <v>254550541</v>
      </c>
      <c r="C7" s="2">
        <v>41271</v>
      </c>
      <c r="D7" s="2">
        <v>41301</v>
      </c>
      <c r="E7" s="3">
        <v>6159</v>
      </c>
      <c r="F7" s="2">
        <v>41282</v>
      </c>
      <c r="G7" s="3">
        <v>6159</v>
      </c>
      <c r="H7" s="3">
        <v>0</v>
      </c>
      <c r="I7" s="4">
        <v>0</v>
      </c>
      <c r="L7" s="8" t="s">
        <v>11</v>
      </c>
      <c r="M7" s="9">
        <v>35213.899999999907</v>
      </c>
      <c r="N7" s="10"/>
    </row>
    <row r="8" spans="1:14" x14ac:dyDescent="0.25">
      <c r="A8" s="1">
        <v>7</v>
      </c>
      <c r="B8">
        <v>326671411</v>
      </c>
      <c r="C8" s="2">
        <v>41270</v>
      </c>
      <c r="D8" s="2">
        <v>41300</v>
      </c>
      <c r="E8" s="3">
        <v>885</v>
      </c>
      <c r="F8" s="2">
        <v>41292</v>
      </c>
      <c r="G8" s="3">
        <v>1398.3</v>
      </c>
      <c r="H8" s="3">
        <v>513.29999999999995</v>
      </c>
      <c r="I8" s="4">
        <v>0.57999999999999996</v>
      </c>
      <c r="L8" s="8" t="s">
        <v>12</v>
      </c>
      <c r="M8" s="9">
        <v>26464.694999999996</v>
      </c>
      <c r="N8" s="11">
        <v>0.05</v>
      </c>
    </row>
    <row r="9" spans="1:14" x14ac:dyDescent="0.25">
      <c r="A9" s="1">
        <v>8</v>
      </c>
      <c r="B9">
        <v>355095997</v>
      </c>
      <c r="C9" s="2">
        <v>41255</v>
      </c>
      <c r="D9" s="2">
        <v>41285</v>
      </c>
      <c r="E9" s="3">
        <v>3138</v>
      </c>
      <c r="F9" s="2">
        <v>41279</v>
      </c>
      <c r="G9" s="3">
        <v>3138</v>
      </c>
      <c r="H9" s="3">
        <v>0</v>
      </c>
      <c r="I9" s="4">
        <v>0</v>
      </c>
      <c r="L9" s="8" t="s">
        <v>13</v>
      </c>
      <c r="M9" s="9">
        <v>15878.816999999997</v>
      </c>
      <c r="N9" s="11">
        <v>0.03</v>
      </c>
    </row>
    <row r="10" spans="1:14" x14ac:dyDescent="0.25">
      <c r="A10" s="1">
        <v>9</v>
      </c>
      <c r="B10">
        <v>511851896</v>
      </c>
      <c r="C10" s="2">
        <v>41269</v>
      </c>
      <c r="D10" s="2">
        <v>41299</v>
      </c>
      <c r="E10" s="3">
        <v>827</v>
      </c>
      <c r="F10" s="2">
        <v>41280</v>
      </c>
      <c r="G10" s="3">
        <v>827</v>
      </c>
      <c r="H10" s="3">
        <v>0</v>
      </c>
      <c r="I10" s="4">
        <v>0</v>
      </c>
      <c r="L10" s="8"/>
      <c r="N10" s="10"/>
    </row>
    <row r="11" spans="1:14" x14ac:dyDescent="0.25">
      <c r="A11" s="1">
        <v>10</v>
      </c>
      <c r="B11">
        <v>578091983</v>
      </c>
      <c r="C11" s="2">
        <v>41256</v>
      </c>
      <c r="D11" s="2">
        <v>41286</v>
      </c>
      <c r="E11" s="3">
        <v>3609</v>
      </c>
      <c r="F11" s="2">
        <v>41304</v>
      </c>
      <c r="G11" s="3">
        <v>6460.11</v>
      </c>
      <c r="H11" s="3">
        <v>2851.1099999999997</v>
      </c>
      <c r="I11" s="4">
        <v>0.78999999999999992</v>
      </c>
      <c r="L11" s="8" t="s">
        <v>14</v>
      </c>
      <c r="M11">
        <v>10</v>
      </c>
      <c r="N11" s="10"/>
    </row>
    <row r="12" spans="1:14" x14ac:dyDescent="0.25">
      <c r="A12" s="1">
        <v>11</v>
      </c>
      <c r="B12">
        <v>640587193</v>
      </c>
      <c r="C12" s="2">
        <v>41267</v>
      </c>
      <c r="D12" s="2">
        <v>41297</v>
      </c>
      <c r="E12" s="3">
        <v>6418</v>
      </c>
      <c r="F12" s="2">
        <v>41292</v>
      </c>
      <c r="G12" s="3">
        <v>6418</v>
      </c>
      <c r="H12" s="3">
        <v>0</v>
      </c>
      <c r="I12" s="4">
        <v>0</v>
      </c>
      <c r="L12" s="8" t="s">
        <v>15</v>
      </c>
      <c r="M12">
        <v>55</v>
      </c>
      <c r="N12" s="10"/>
    </row>
    <row r="13" spans="1:14" x14ac:dyDescent="0.25">
      <c r="A13" s="1">
        <v>12</v>
      </c>
      <c r="B13">
        <v>659596494</v>
      </c>
      <c r="C13" s="2">
        <v>41248</v>
      </c>
      <c r="D13" s="2">
        <v>41278</v>
      </c>
      <c r="E13" s="3">
        <v>7565</v>
      </c>
      <c r="F13" s="2">
        <v>41288</v>
      </c>
      <c r="G13" s="3">
        <v>7565</v>
      </c>
      <c r="H13" s="3">
        <v>0</v>
      </c>
      <c r="I13" s="4">
        <v>0</v>
      </c>
      <c r="L13" s="8" t="s">
        <v>16</v>
      </c>
      <c r="M13">
        <v>57</v>
      </c>
      <c r="N13" s="10"/>
    </row>
    <row r="14" spans="1:14" x14ac:dyDescent="0.25">
      <c r="A14" s="1">
        <v>13</v>
      </c>
      <c r="B14">
        <v>764361492</v>
      </c>
      <c r="C14" s="2">
        <v>41230</v>
      </c>
      <c r="D14" s="2">
        <v>41260</v>
      </c>
      <c r="E14" s="3">
        <v>638</v>
      </c>
      <c r="F14" s="2">
        <v>41279</v>
      </c>
      <c r="G14" s="3">
        <v>638</v>
      </c>
      <c r="H14" s="3">
        <v>0</v>
      </c>
      <c r="I14" s="4">
        <v>0</v>
      </c>
      <c r="L14" s="8" t="s">
        <v>17</v>
      </c>
      <c r="M14">
        <v>79</v>
      </c>
      <c r="N14" s="10"/>
    </row>
    <row r="15" spans="1:14" x14ac:dyDescent="0.25">
      <c r="A15" s="1">
        <v>14</v>
      </c>
      <c r="B15">
        <v>881665013</v>
      </c>
      <c r="C15" s="2">
        <v>41268</v>
      </c>
      <c r="D15" s="2">
        <v>41298</v>
      </c>
      <c r="E15" s="3">
        <v>3797</v>
      </c>
      <c r="F15" s="2">
        <v>41316</v>
      </c>
      <c r="G15" s="3">
        <v>3797</v>
      </c>
      <c r="H15" s="3">
        <v>0</v>
      </c>
      <c r="I15" s="4">
        <v>0</v>
      </c>
      <c r="L15" s="8" t="s">
        <v>18</v>
      </c>
      <c r="M15">
        <v>7</v>
      </c>
      <c r="N15" s="10"/>
    </row>
    <row r="16" spans="1:14" x14ac:dyDescent="0.25">
      <c r="A16" s="1">
        <v>15</v>
      </c>
      <c r="B16">
        <v>921537795</v>
      </c>
      <c r="C16" s="2">
        <v>41273</v>
      </c>
      <c r="D16" s="2">
        <v>41303</v>
      </c>
      <c r="E16" s="3">
        <v>4984</v>
      </c>
      <c r="F16" s="2">
        <v>41290</v>
      </c>
      <c r="G16" s="3">
        <v>9120.7199999999993</v>
      </c>
      <c r="H16" s="3">
        <v>4136.7199999999993</v>
      </c>
      <c r="I16" s="4">
        <v>0.82999999999999985</v>
      </c>
      <c r="L16" s="8" t="s">
        <v>19</v>
      </c>
      <c r="M16">
        <v>35</v>
      </c>
      <c r="N16" s="10"/>
    </row>
    <row r="17" spans="1:14" x14ac:dyDescent="0.25">
      <c r="A17" s="1">
        <v>16</v>
      </c>
      <c r="B17">
        <v>936925570</v>
      </c>
      <c r="C17" s="2">
        <v>41253</v>
      </c>
      <c r="D17" s="2">
        <v>41283</v>
      </c>
      <c r="E17" s="3">
        <v>3098</v>
      </c>
      <c r="F17" s="2">
        <v>41291</v>
      </c>
      <c r="G17" s="3">
        <v>3098</v>
      </c>
      <c r="H17" s="3">
        <v>0</v>
      </c>
      <c r="I17" s="4">
        <v>0</v>
      </c>
      <c r="L17" s="8" t="s">
        <v>20</v>
      </c>
      <c r="M17">
        <v>37</v>
      </c>
      <c r="N17" s="10"/>
    </row>
    <row r="18" spans="1:14" x14ac:dyDescent="0.25">
      <c r="A18" s="1">
        <v>17</v>
      </c>
      <c r="B18">
        <v>979439975</v>
      </c>
      <c r="C18" s="2">
        <v>41237</v>
      </c>
      <c r="D18" s="2">
        <v>41267</v>
      </c>
      <c r="E18" s="3">
        <v>3962</v>
      </c>
      <c r="F18" s="2">
        <v>41284</v>
      </c>
      <c r="G18" s="3">
        <v>3962</v>
      </c>
      <c r="H18" s="3">
        <v>0</v>
      </c>
      <c r="I18" s="4">
        <v>0</v>
      </c>
      <c r="L18" s="8" t="s">
        <v>21</v>
      </c>
      <c r="M18">
        <v>62</v>
      </c>
      <c r="N18" s="10"/>
    </row>
    <row r="19" spans="1:14" x14ac:dyDescent="0.25">
      <c r="A19" s="1">
        <v>18</v>
      </c>
      <c r="B19">
        <v>1006151066</v>
      </c>
      <c r="C19" s="2">
        <v>41237</v>
      </c>
      <c r="D19" s="2">
        <v>41267</v>
      </c>
      <c r="E19" s="3">
        <v>8366</v>
      </c>
      <c r="F19" s="2">
        <v>41277</v>
      </c>
      <c r="G19" s="3">
        <v>8366</v>
      </c>
      <c r="H19" s="3">
        <v>0</v>
      </c>
      <c r="I19" s="4">
        <v>0</v>
      </c>
      <c r="L19" s="8" t="s">
        <v>22</v>
      </c>
      <c r="M19">
        <v>15</v>
      </c>
      <c r="N19" s="10"/>
    </row>
    <row r="20" spans="1:14" x14ac:dyDescent="0.25">
      <c r="A20" s="1">
        <v>19</v>
      </c>
      <c r="B20">
        <v>1282903123</v>
      </c>
      <c r="C20" s="2">
        <v>41268</v>
      </c>
      <c r="D20" s="2">
        <v>41298</v>
      </c>
      <c r="E20" s="3">
        <v>5932</v>
      </c>
      <c r="F20" s="2">
        <v>41290</v>
      </c>
      <c r="G20" s="3">
        <v>5932</v>
      </c>
      <c r="H20" s="3">
        <v>0</v>
      </c>
      <c r="I20" s="4">
        <v>0</v>
      </c>
      <c r="L20" s="8" t="s">
        <v>23</v>
      </c>
      <c r="M20">
        <v>32</v>
      </c>
      <c r="N20" s="10"/>
    </row>
    <row r="21" spans="1:14" x14ac:dyDescent="0.25">
      <c r="A21" s="1">
        <v>20</v>
      </c>
      <c r="B21">
        <v>1390614217</v>
      </c>
      <c r="C21" s="2">
        <v>41268</v>
      </c>
      <c r="D21" s="2">
        <v>41298</v>
      </c>
      <c r="E21" s="3">
        <v>2807</v>
      </c>
      <c r="F21" s="2">
        <v>41297</v>
      </c>
      <c r="G21" s="3">
        <v>2807</v>
      </c>
      <c r="H21" s="3">
        <v>0</v>
      </c>
      <c r="I21" s="4">
        <v>0</v>
      </c>
      <c r="L21" s="12" t="s">
        <v>24</v>
      </c>
      <c r="M21" s="13">
        <v>78</v>
      </c>
      <c r="N21" s="14"/>
    </row>
    <row r="22" spans="1:14" x14ac:dyDescent="0.25">
      <c r="A22" s="1">
        <v>21</v>
      </c>
      <c r="B22">
        <v>1536168471</v>
      </c>
      <c r="C22" s="2">
        <v>41262</v>
      </c>
      <c r="D22" s="2">
        <v>41292</v>
      </c>
      <c r="E22" s="3">
        <v>6348</v>
      </c>
      <c r="F22" s="2">
        <v>41287</v>
      </c>
      <c r="G22" s="3">
        <v>6348</v>
      </c>
      <c r="H22" s="3">
        <v>0</v>
      </c>
      <c r="I22" s="4">
        <v>0</v>
      </c>
    </row>
    <row r="23" spans="1:14" x14ac:dyDescent="0.25">
      <c r="A23" s="1">
        <v>22</v>
      </c>
      <c r="B23">
        <v>1544728256</v>
      </c>
      <c r="C23" s="2">
        <v>41270</v>
      </c>
      <c r="D23" s="2">
        <v>41300</v>
      </c>
      <c r="E23" s="3">
        <v>7226</v>
      </c>
      <c r="F23" s="2">
        <v>41287</v>
      </c>
      <c r="G23" s="3">
        <v>7226</v>
      </c>
      <c r="H23" s="3">
        <v>0</v>
      </c>
      <c r="I23" s="4">
        <v>0</v>
      </c>
    </row>
    <row r="24" spans="1:14" x14ac:dyDescent="0.25">
      <c r="A24" s="1">
        <v>23</v>
      </c>
      <c r="B24">
        <v>1666441527</v>
      </c>
      <c r="C24" s="2">
        <v>41258</v>
      </c>
      <c r="D24" s="2">
        <v>41288</v>
      </c>
      <c r="E24" s="3">
        <v>5427</v>
      </c>
      <c r="F24" s="2">
        <v>41302</v>
      </c>
      <c r="G24" s="3">
        <v>5427</v>
      </c>
      <c r="H24" s="3">
        <v>0</v>
      </c>
      <c r="I24" s="4">
        <v>0</v>
      </c>
    </row>
    <row r="25" spans="1:14" x14ac:dyDescent="0.25">
      <c r="A25" s="1">
        <v>24</v>
      </c>
      <c r="B25">
        <v>1702975198</v>
      </c>
      <c r="C25" s="2">
        <v>41243</v>
      </c>
      <c r="D25" s="2">
        <v>41273</v>
      </c>
      <c r="E25" s="3">
        <v>8644</v>
      </c>
      <c r="F25" s="2">
        <v>41276</v>
      </c>
      <c r="G25" s="3">
        <v>8644</v>
      </c>
      <c r="H25" s="3">
        <v>0</v>
      </c>
      <c r="I25" s="4">
        <v>0</v>
      </c>
    </row>
    <row r="26" spans="1:14" x14ac:dyDescent="0.25">
      <c r="A26" s="1">
        <v>25</v>
      </c>
      <c r="B26">
        <v>1748015447</v>
      </c>
      <c r="C26" s="2">
        <v>41267</v>
      </c>
      <c r="D26" s="2">
        <v>41297</v>
      </c>
      <c r="E26" s="3">
        <v>7519</v>
      </c>
      <c r="F26" s="2">
        <v>41299</v>
      </c>
      <c r="G26" s="3">
        <v>7519</v>
      </c>
      <c r="H26" s="3">
        <v>0</v>
      </c>
      <c r="I26" s="4">
        <v>0</v>
      </c>
    </row>
    <row r="27" spans="1:14" x14ac:dyDescent="0.25">
      <c r="A27" s="1">
        <v>26</v>
      </c>
      <c r="B27">
        <v>1953588118</v>
      </c>
      <c r="C27" s="2">
        <v>41246</v>
      </c>
      <c r="D27" s="2">
        <v>41276</v>
      </c>
      <c r="E27" s="3">
        <v>5105</v>
      </c>
      <c r="F27" s="2">
        <v>41275</v>
      </c>
      <c r="G27" s="3">
        <v>5105</v>
      </c>
      <c r="H27" s="3">
        <v>0</v>
      </c>
      <c r="I27" s="4">
        <v>0</v>
      </c>
    </row>
    <row r="28" spans="1:14" x14ac:dyDescent="0.25">
      <c r="A28" s="1">
        <v>27</v>
      </c>
      <c r="B28">
        <v>2079957616</v>
      </c>
      <c r="C28" s="2">
        <v>41266</v>
      </c>
      <c r="D28" s="2">
        <v>41296</v>
      </c>
      <c r="E28" s="3">
        <v>6258</v>
      </c>
      <c r="F28" s="2">
        <v>41287</v>
      </c>
      <c r="G28" s="3">
        <v>6258</v>
      </c>
      <c r="H28" s="3">
        <v>0</v>
      </c>
      <c r="I28" s="4">
        <v>0</v>
      </c>
    </row>
    <row r="29" spans="1:14" x14ac:dyDescent="0.25">
      <c r="A29" s="1">
        <v>28</v>
      </c>
      <c r="B29">
        <v>2099442850</v>
      </c>
      <c r="C29" s="2">
        <v>41238</v>
      </c>
      <c r="D29" s="2">
        <v>41268</v>
      </c>
      <c r="E29" s="3">
        <v>731</v>
      </c>
      <c r="F29" s="2">
        <v>41287</v>
      </c>
      <c r="G29" s="3">
        <v>731</v>
      </c>
      <c r="H29" s="3">
        <v>0</v>
      </c>
      <c r="I29" s="4">
        <v>0</v>
      </c>
    </row>
    <row r="30" spans="1:14" x14ac:dyDescent="0.25">
      <c r="A30" s="1">
        <v>29</v>
      </c>
      <c r="B30">
        <v>2399454051</v>
      </c>
      <c r="C30" s="2">
        <v>41261</v>
      </c>
      <c r="D30" s="2">
        <v>41291</v>
      </c>
      <c r="E30" s="3">
        <v>4156</v>
      </c>
      <c r="F30" s="2">
        <v>41299</v>
      </c>
      <c r="G30" s="3">
        <v>4156</v>
      </c>
      <c r="H30" s="3">
        <v>0</v>
      </c>
      <c r="I30" s="4">
        <v>0</v>
      </c>
    </row>
    <row r="31" spans="1:14" x14ac:dyDescent="0.25">
      <c r="A31" s="1">
        <v>30</v>
      </c>
      <c r="B31">
        <v>2442634583</v>
      </c>
      <c r="C31" s="2">
        <v>41271</v>
      </c>
      <c r="D31" s="2">
        <v>41301</v>
      </c>
      <c r="E31" s="3">
        <v>4511</v>
      </c>
      <c r="F31" s="2">
        <v>41288</v>
      </c>
      <c r="G31" s="3">
        <v>4511</v>
      </c>
      <c r="H31" s="3">
        <v>0</v>
      </c>
      <c r="I31" s="4">
        <v>0</v>
      </c>
    </row>
    <row r="32" spans="1:14" x14ac:dyDescent="0.25">
      <c r="A32" s="1">
        <v>31</v>
      </c>
      <c r="B32">
        <v>2680537112</v>
      </c>
      <c r="C32" s="2">
        <v>41274</v>
      </c>
      <c r="D32" s="2">
        <v>41304</v>
      </c>
      <c r="E32" s="3">
        <v>4968</v>
      </c>
      <c r="F32" s="2">
        <v>41307</v>
      </c>
      <c r="G32" s="3">
        <v>4968</v>
      </c>
      <c r="H32" s="3">
        <v>0</v>
      </c>
      <c r="I32" s="4">
        <v>0</v>
      </c>
    </row>
    <row r="33" spans="1:9" x14ac:dyDescent="0.25">
      <c r="A33" s="1">
        <v>32</v>
      </c>
      <c r="B33">
        <v>2714712437</v>
      </c>
      <c r="C33" s="2">
        <v>41271</v>
      </c>
      <c r="D33" s="2">
        <v>41301</v>
      </c>
      <c r="E33" s="3">
        <v>9631</v>
      </c>
      <c r="F33" s="2">
        <v>41296</v>
      </c>
      <c r="G33" s="3">
        <v>15024.36</v>
      </c>
      <c r="H33" s="3">
        <v>5393.3600000000006</v>
      </c>
      <c r="I33" s="4">
        <v>0.56000000000000005</v>
      </c>
    </row>
    <row r="34" spans="1:9" x14ac:dyDescent="0.25">
      <c r="A34" s="1">
        <v>33</v>
      </c>
      <c r="B34">
        <v>2906379133</v>
      </c>
      <c r="C34" s="2">
        <v>41260</v>
      </c>
      <c r="D34" s="2">
        <v>41290</v>
      </c>
      <c r="E34" s="3">
        <v>6675</v>
      </c>
      <c r="F34" s="2">
        <v>41306</v>
      </c>
      <c r="G34" s="3">
        <v>6675</v>
      </c>
      <c r="H34" s="3">
        <v>0</v>
      </c>
      <c r="I34" s="4">
        <v>0</v>
      </c>
    </row>
    <row r="35" spans="1:9" x14ac:dyDescent="0.25">
      <c r="A35" s="1">
        <v>34</v>
      </c>
      <c r="B35">
        <v>2924562161</v>
      </c>
      <c r="C35" s="2">
        <v>41260</v>
      </c>
      <c r="D35" s="2">
        <v>41290</v>
      </c>
      <c r="E35" s="3">
        <v>9873</v>
      </c>
      <c r="F35" s="2">
        <v>41277</v>
      </c>
      <c r="G35" s="3">
        <v>9873</v>
      </c>
      <c r="H35" s="3">
        <v>0</v>
      </c>
      <c r="I35" s="4">
        <v>0</v>
      </c>
    </row>
    <row r="36" spans="1:9" x14ac:dyDescent="0.25">
      <c r="A36" s="1">
        <v>35</v>
      </c>
      <c r="B36">
        <v>2969979027</v>
      </c>
      <c r="C36" s="2">
        <v>41273</v>
      </c>
      <c r="D36" s="2">
        <v>41303</v>
      </c>
      <c r="E36" s="3">
        <v>5034</v>
      </c>
      <c r="F36" s="2">
        <v>41288</v>
      </c>
      <c r="G36" s="3">
        <v>9312.9</v>
      </c>
      <c r="H36" s="3">
        <v>4278.8999999999996</v>
      </c>
      <c r="I36" s="4">
        <v>0.85</v>
      </c>
    </row>
    <row r="37" spans="1:9" x14ac:dyDescent="0.25">
      <c r="A37" s="1">
        <v>36</v>
      </c>
      <c r="B37">
        <v>3171200707</v>
      </c>
      <c r="C37" s="2">
        <v>41273</v>
      </c>
      <c r="D37" s="2">
        <v>41303</v>
      </c>
      <c r="E37" s="3">
        <v>6193</v>
      </c>
      <c r="F37" s="2">
        <v>41321</v>
      </c>
      <c r="G37" s="3">
        <v>6193</v>
      </c>
      <c r="H37" s="3">
        <v>0</v>
      </c>
      <c r="I37" s="4">
        <v>0</v>
      </c>
    </row>
    <row r="38" spans="1:9" x14ac:dyDescent="0.25">
      <c r="A38" s="1">
        <v>37</v>
      </c>
      <c r="B38">
        <v>3388237396</v>
      </c>
      <c r="C38" s="2">
        <v>41247</v>
      </c>
      <c r="D38" s="2">
        <v>41277</v>
      </c>
      <c r="E38" s="3">
        <v>5778</v>
      </c>
      <c r="F38" s="2">
        <v>41284</v>
      </c>
      <c r="G38" s="3">
        <v>9764.82</v>
      </c>
      <c r="H38" s="3">
        <v>3986.8199999999997</v>
      </c>
      <c r="I38" s="4">
        <v>0.69</v>
      </c>
    </row>
    <row r="39" spans="1:9" x14ac:dyDescent="0.25">
      <c r="A39" s="1">
        <v>38</v>
      </c>
      <c r="B39">
        <v>3621497785</v>
      </c>
      <c r="C39" s="2">
        <v>41262</v>
      </c>
      <c r="D39" s="2">
        <v>41292</v>
      </c>
      <c r="E39" s="3">
        <v>2964</v>
      </c>
      <c r="F39" s="2">
        <v>41275</v>
      </c>
      <c r="G39" s="3">
        <v>2964</v>
      </c>
      <c r="H39" s="3">
        <v>0</v>
      </c>
      <c r="I39" s="4">
        <v>0</v>
      </c>
    </row>
    <row r="40" spans="1:9" x14ac:dyDescent="0.25">
      <c r="A40" s="1">
        <v>39</v>
      </c>
      <c r="B40">
        <v>3638200662</v>
      </c>
      <c r="C40" s="2">
        <v>41266</v>
      </c>
      <c r="D40" s="2">
        <v>41296</v>
      </c>
      <c r="E40" s="3">
        <v>9294</v>
      </c>
      <c r="F40" s="2">
        <v>41312</v>
      </c>
      <c r="G40" s="3">
        <v>9294</v>
      </c>
      <c r="H40" s="3">
        <v>0</v>
      </c>
      <c r="I40" s="4">
        <v>0</v>
      </c>
    </row>
    <row r="41" spans="1:9" x14ac:dyDescent="0.25">
      <c r="A41" s="1">
        <v>40</v>
      </c>
      <c r="B41">
        <v>3723989407</v>
      </c>
      <c r="C41" s="2">
        <v>41269</v>
      </c>
      <c r="D41" s="2">
        <v>41299</v>
      </c>
      <c r="E41" s="3">
        <v>3486</v>
      </c>
      <c r="F41" s="2">
        <v>41295</v>
      </c>
      <c r="G41" s="3">
        <v>3486</v>
      </c>
      <c r="H41" s="3">
        <v>0</v>
      </c>
      <c r="I41" s="4">
        <v>0</v>
      </c>
    </row>
    <row r="42" spans="1:9" x14ac:dyDescent="0.25">
      <c r="A42" s="1">
        <v>41</v>
      </c>
      <c r="B42">
        <v>3806835104</v>
      </c>
      <c r="C42" s="2">
        <v>41254</v>
      </c>
      <c r="D42" s="2">
        <v>41284</v>
      </c>
      <c r="E42" s="3">
        <v>5983</v>
      </c>
      <c r="F42" s="2">
        <v>41288</v>
      </c>
      <c r="G42" s="3">
        <v>5983</v>
      </c>
      <c r="H42" s="3">
        <v>0</v>
      </c>
      <c r="I42" s="4">
        <v>0</v>
      </c>
    </row>
    <row r="43" spans="1:9" x14ac:dyDescent="0.25">
      <c r="A43" s="1">
        <v>42</v>
      </c>
      <c r="B43">
        <v>3812264523</v>
      </c>
      <c r="C43" s="2">
        <v>41271</v>
      </c>
      <c r="D43" s="2">
        <v>41301</v>
      </c>
      <c r="E43" s="3">
        <v>5871</v>
      </c>
      <c r="F43" s="2">
        <v>41299</v>
      </c>
      <c r="G43" s="3">
        <v>5871</v>
      </c>
      <c r="H43" s="3">
        <v>0</v>
      </c>
      <c r="I43" s="4">
        <v>0</v>
      </c>
    </row>
    <row r="44" spans="1:9" x14ac:dyDescent="0.25">
      <c r="A44" s="1">
        <v>43</v>
      </c>
      <c r="B44">
        <v>3829618241</v>
      </c>
      <c r="C44" s="2">
        <v>41248</v>
      </c>
      <c r="D44" s="2">
        <v>41278</v>
      </c>
      <c r="E44" s="3">
        <v>4228</v>
      </c>
      <c r="F44" s="2">
        <v>41280</v>
      </c>
      <c r="G44" s="3">
        <v>4228</v>
      </c>
      <c r="H44" s="3">
        <v>0</v>
      </c>
      <c r="I44" s="4">
        <v>0</v>
      </c>
    </row>
    <row r="45" spans="1:9" x14ac:dyDescent="0.25">
      <c r="A45" s="1">
        <v>44</v>
      </c>
      <c r="B45">
        <v>3975362830</v>
      </c>
      <c r="C45" s="2">
        <v>41268</v>
      </c>
      <c r="D45" s="2">
        <v>41298</v>
      </c>
      <c r="E45" s="3">
        <v>27</v>
      </c>
      <c r="F45" s="2">
        <v>41300</v>
      </c>
      <c r="G45" s="3">
        <v>27</v>
      </c>
      <c r="H45" s="3">
        <v>0</v>
      </c>
      <c r="I45" s="4">
        <v>0</v>
      </c>
    </row>
    <row r="46" spans="1:9" x14ac:dyDescent="0.25">
      <c r="A46" s="1">
        <v>45</v>
      </c>
      <c r="B46">
        <v>4046691560</v>
      </c>
      <c r="C46" s="2">
        <v>41273</v>
      </c>
      <c r="D46" s="2">
        <v>41303</v>
      </c>
      <c r="E46" s="3">
        <v>8137</v>
      </c>
      <c r="F46" s="2">
        <v>41316</v>
      </c>
      <c r="G46" s="3">
        <v>8137</v>
      </c>
      <c r="H46" s="3">
        <v>0</v>
      </c>
      <c r="I46" s="4">
        <v>0</v>
      </c>
    </row>
    <row r="47" spans="1:9" x14ac:dyDescent="0.25">
      <c r="A47" s="1">
        <v>46</v>
      </c>
      <c r="B47">
        <v>4145307595</v>
      </c>
      <c r="C47" s="2">
        <v>41231</v>
      </c>
      <c r="D47" s="2">
        <v>41261</v>
      </c>
      <c r="E47" s="3">
        <v>7455</v>
      </c>
      <c r="F47" s="2">
        <v>41278</v>
      </c>
      <c r="G47" s="3">
        <v>7455</v>
      </c>
      <c r="H47" s="3">
        <v>0</v>
      </c>
      <c r="I47" s="4">
        <v>0</v>
      </c>
    </row>
    <row r="48" spans="1:9" x14ac:dyDescent="0.25">
      <c r="A48" s="1">
        <v>47</v>
      </c>
      <c r="B48">
        <v>4177855353</v>
      </c>
      <c r="C48" s="2">
        <v>41260</v>
      </c>
      <c r="D48" s="2">
        <v>41290</v>
      </c>
      <c r="E48" s="3">
        <v>7441</v>
      </c>
      <c r="F48" s="2">
        <v>41275</v>
      </c>
      <c r="G48" s="3">
        <v>7441</v>
      </c>
      <c r="H48" s="3">
        <v>0</v>
      </c>
      <c r="I48" s="4">
        <v>0</v>
      </c>
    </row>
    <row r="49" spans="1:9" x14ac:dyDescent="0.25">
      <c r="A49" s="1">
        <v>48</v>
      </c>
      <c r="B49">
        <v>4259682376</v>
      </c>
      <c r="C49" s="2">
        <v>41261</v>
      </c>
      <c r="D49" s="2">
        <v>41291</v>
      </c>
      <c r="E49" s="3">
        <v>2253</v>
      </c>
      <c r="F49" s="2">
        <v>41301</v>
      </c>
      <c r="G49" s="3">
        <v>2253</v>
      </c>
      <c r="H49" s="3">
        <v>0</v>
      </c>
      <c r="I49" s="4">
        <v>0</v>
      </c>
    </row>
    <row r="50" spans="1:9" x14ac:dyDescent="0.25">
      <c r="A50" s="1">
        <v>49</v>
      </c>
      <c r="B50">
        <v>4271825679</v>
      </c>
      <c r="C50" s="2">
        <v>41273</v>
      </c>
      <c r="D50" s="2">
        <v>41303</v>
      </c>
      <c r="E50" s="3">
        <v>4885</v>
      </c>
      <c r="F50" s="2">
        <v>41292</v>
      </c>
      <c r="G50" s="3">
        <v>4885</v>
      </c>
      <c r="H50" s="3">
        <v>0</v>
      </c>
      <c r="I50" s="4">
        <v>0</v>
      </c>
    </row>
    <row r="51" spans="1:9" x14ac:dyDescent="0.25">
      <c r="A51" s="1">
        <v>50</v>
      </c>
      <c r="B51">
        <v>4294426239</v>
      </c>
      <c r="C51" s="2">
        <v>41250</v>
      </c>
      <c r="D51" s="2">
        <v>41280</v>
      </c>
      <c r="E51" s="3">
        <v>617</v>
      </c>
      <c r="F51" s="2">
        <v>41286</v>
      </c>
      <c r="G51" s="3">
        <v>617</v>
      </c>
      <c r="H51" s="3">
        <v>0</v>
      </c>
      <c r="I51" s="4">
        <v>0</v>
      </c>
    </row>
    <row r="52" spans="1:9" x14ac:dyDescent="0.25">
      <c r="A52" s="1">
        <v>51</v>
      </c>
      <c r="B52">
        <v>4494083848</v>
      </c>
      <c r="C52" s="2">
        <v>41271</v>
      </c>
      <c r="D52" s="2">
        <v>41301</v>
      </c>
      <c r="E52" s="3">
        <v>6824</v>
      </c>
      <c r="F52" s="2">
        <v>41310</v>
      </c>
      <c r="G52" s="3">
        <v>6824</v>
      </c>
      <c r="H52" s="3">
        <v>0</v>
      </c>
      <c r="I52" s="4">
        <v>0</v>
      </c>
    </row>
    <row r="53" spans="1:9" x14ac:dyDescent="0.25">
      <c r="A53" s="1">
        <v>52</v>
      </c>
      <c r="B53">
        <v>4881618322</v>
      </c>
      <c r="C53" s="2">
        <v>41269</v>
      </c>
      <c r="D53" s="2">
        <v>41299</v>
      </c>
      <c r="E53" s="3">
        <v>10402</v>
      </c>
      <c r="F53" s="2">
        <v>41305</v>
      </c>
      <c r="G53" s="3">
        <v>10402</v>
      </c>
      <c r="H53" s="3">
        <v>0</v>
      </c>
      <c r="I53" s="4">
        <v>0</v>
      </c>
    </row>
    <row r="54" spans="1:9" x14ac:dyDescent="0.25">
      <c r="A54" s="1">
        <v>53</v>
      </c>
      <c r="B54">
        <v>4927657057</v>
      </c>
      <c r="C54" s="2">
        <v>41268</v>
      </c>
      <c r="D54" s="2">
        <v>41298</v>
      </c>
      <c r="E54" s="3">
        <v>5466</v>
      </c>
      <c r="F54" s="2">
        <v>41287</v>
      </c>
      <c r="G54" s="3">
        <v>5466</v>
      </c>
      <c r="H54" s="3">
        <v>0</v>
      </c>
      <c r="I54" s="4">
        <v>0</v>
      </c>
    </row>
    <row r="55" spans="1:9" x14ac:dyDescent="0.25">
      <c r="A55" s="1">
        <v>54</v>
      </c>
      <c r="B55">
        <v>5080141194</v>
      </c>
      <c r="C55" s="2">
        <v>41273</v>
      </c>
      <c r="D55" s="2">
        <v>41303</v>
      </c>
      <c r="E55" s="3">
        <v>458</v>
      </c>
      <c r="F55" s="2">
        <v>41284</v>
      </c>
      <c r="G55" s="3">
        <v>458</v>
      </c>
      <c r="H55" s="3">
        <v>0</v>
      </c>
      <c r="I55" s="4">
        <v>0</v>
      </c>
    </row>
    <row r="56" spans="1:9" x14ac:dyDescent="0.25">
      <c r="A56" s="1">
        <v>55</v>
      </c>
      <c r="B56">
        <v>5364802553</v>
      </c>
      <c r="C56" s="2">
        <v>41273</v>
      </c>
      <c r="D56" s="2">
        <v>41303</v>
      </c>
      <c r="E56" s="3">
        <v>87</v>
      </c>
      <c r="F56" s="2">
        <v>41337</v>
      </c>
      <c r="G56" s="3">
        <v>160.08000000000001</v>
      </c>
      <c r="H56" s="3">
        <v>73.080000000000013</v>
      </c>
      <c r="I56" s="4">
        <v>0.84000000000000019</v>
      </c>
    </row>
    <row r="57" spans="1:9" x14ac:dyDescent="0.25">
      <c r="A57" s="1">
        <v>56</v>
      </c>
      <c r="B57">
        <v>5641290183</v>
      </c>
      <c r="C57" s="2">
        <v>41252</v>
      </c>
      <c r="D57" s="2">
        <v>41282</v>
      </c>
      <c r="E57" s="3">
        <v>5449</v>
      </c>
      <c r="F57" s="2">
        <v>41281</v>
      </c>
      <c r="G57" s="3">
        <v>5449</v>
      </c>
      <c r="H57" s="3">
        <v>0</v>
      </c>
      <c r="I57" s="4">
        <v>0</v>
      </c>
    </row>
    <row r="58" spans="1:9" x14ac:dyDescent="0.25">
      <c r="A58" s="1">
        <v>57</v>
      </c>
      <c r="B58">
        <v>5672264098</v>
      </c>
      <c r="C58" s="2">
        <v>41265</v>
      </c>
      <c r="D58" s="2">
        <v>41295</v>
      </c>
      <c r="E58" s="3">
        <v>5262</v>
      </c>
      <c r="F58" s="2">
        <v>41310</v>
      </c>
      <c r="G58" s="3">
        <v>9945.18</v>
      </c>
      <c r="H58" s="3">
        <v>4683.18</v>
      </c>
      <c r="I58" s="4">
        <v>0.89</v>
      </c>
    </row>
    <row r="59" spans="1:9" x14ac:dyDescent="0.25">
      <c r="A59" s="1">
        <v>58</v>
      </c>
      <c r="B59">
        <v>5822411556</v>
      </c>
      <c r="C59" s="2">
        <v>41255</v>
      </c>
      <c r="D59" s="2">
        <v>41285</v>
      </c>
      <c r="E59" s="3">
        <v>6429</v>
      </c>
      <c r="F59" s="2">
        <v>41301</v>
      </c>
      <c r="G59" s="3">
        <v>6429</v>
      </c>
      <c r="H59" s="3">
        <v>0</v>
      </c>
      <c r="I59" s="4">
        <v>0</v>
      </c>
    </row>
    <row r="60" spans="1:9" x14ac:dyDescent="0.25">
      <c r="A60" s="1">
        <v>59</v>
      </c>
      <c r="B60">
        <v>5896450110</v>
      </c>
      <c r="C60" s="2">
        <v>41273</v>
      </c>
      <c r="D60" s="2">
        <v>41303</v>
      </c>
      <c r="E60" s="3">
        <v>5693</v>
      </c>
      <c r="F60" s="2">
        <v>41291</v>
      </c>
      <c r="G60" s="3">
        <v>5693</v>
      </c>
      <c r="H60" s="3">
        <v>0</v>
      </c>
      <c r="I60" s="4">
        <v>0</v>
      </c>
    </row>
    <row r="61" spans="1:9" x14ac:dyDescent="0.25">
      <c r="A61" s="1">
        <v>60</v>
      </c>
      <c r="B61">
        <v>5999019394</v>
      </c>
      <c r="C61" s="2">
        <v>41270</v>
      </c>
      <c r="D61" s="2">
        <v>41300</v>
      </c>
      <c r="E61" s="3">
        <v>526</v>
      </c>
      <c r="F61" s="2">
        <v>41297</v>
      </c>
      <c r="G61" s="3">
        <v>526</v>
      </c>
      <c r="H61" s="3">
        <v>0</v>
      </c>
      <c r="I61" s="4">
        <v>0</v>
      </c>
    </row>
    <row r="62" spans="1:9" x14ac:dyDescent="0.25">
      <c r="A62" s="1">
        <v>61</v>
      </c>
      <c r="B62">
        <v>6247830671</v>
      </c>
      <c r="C62" s="2">
        <v>41265</v>
      </c>
      <c r="D62" s="2">
        <v>41295</v>
      </c>
      <c r="E62" s="3">
        <v>6367</v>
      </c>
      <c r="F62" s="2">
        <v>41293</v>
      </c>
      <c r="G62" s="3">
        <v>6367</v>
      </c>
      <c r="H62" s="3">
        <v>0</v>
      </c>
      <c r="I62" s="4">
        <v>0</v>
      </c>
    </row>
    <row r="63" spans="1:9" x14ac:dyDescent="0.25">
      <c r="A63" s="1">
        <v>62</v>
      </c>
      <c r="B63">
        <v>6248446618</v>
      </c>
      <c r="C63" s="2">
        <v>41252</v>
      </c>
      <c r="D63" s="2">
        <v>41282</v>
      </c>
      <c r="E63" s="3">
        <v>4983</v>
      </c>
      <c r="F63" s="2">
        <v>41286</v>
      </c>
      <c r="G63" s="3">
        <v>8221.9500000000007</v>
      </c>
      <c r="H63" s="3">
        <v>3238.9500000000007</v>
      </c>
      <c r="I63" s="4">
        <v>0.65000000000000013</v>
      </c>
    </row>
    <row r="64" spans="1:9" x14ac:dyDescent="0.25">
      <c r="A64" s="1">
        <v>63</v>
      </c>
      <c r="B64">
        <v>6360019650</v>
      </c>
      <c r="C64" s="2">
        <v>41260</v>
      </c>
      <c r="D64" s="2">
        <v>41290</v>
      </c>
      <c r="E64" s="3">
        <v>9967</v>
      </c>
      <c r="F64" s="2">
        <v>41311</v>
      </c>
      <c r="G64" s="3">
        <v>9967</v>
      </c>
      <c r="H64" s="3">
        <v>0</v>
      </c>
      <c r="I64" s="4">
        <v>0</v>
      </c>
    </row>
    <row r="65" spans="1:9" x14ac:dyDescent="0.25">
      <c r="A65" s="1">
        <v>64</v>
      </c>
      <c r="B65">
        <v>6556605926</v>
      </c>
      <c r="C65" s="2">
        <v>41265</v>
      </c>
      <c r="D65" s="2">
        <v>41295</v>
      </c>
      <c r="E65" s="3">
        <v>5082</v>
      </c>
      <c r="F65" s="2">
        <v>41283</v>
      </c>
      <c r="G65" s="3">
        <v>5082</v>
      </c>
      <c r="H65" s="3">
        <v>0</v>
      </c>
      <c r="I65" s="4">
        <v>0</v>
      </c>
    </row>
    <row r="66" spans="1:9" x14ac:dyDescent="0.25">
      <c r="A66" s="1">
        <v>65</v>
      </c>
      <c r="B66">
        <v>6727591183</v>
      </c>
      <c r="C66" s="2">
        <v>41256</v>
      </c>
      <c r="D66" s="2">
        <v>41286</v>
      </c>
      <c r="E66" s="3">
        <v>73</v>
      </c>
      <c r="F66" s="2">
        <v>41278</v>
      </c>
      <c r="G66" s="3">
        <v>73</v>
      </c>
      <c r="H66" s="3">
        <v>0</v>
      </c>
      <c r="I66" s="4">
        <v>0</v>
      </c>
    </row>
    <row r="67" spans="1:9" x14ac:dyDescent="0.25">
      <c r="A67" s="1">
        <v>66</v>
      </c>
      <c r="B67">
        <v>6793125916</v>
      </c>
      <c r="C67" s="2">
        <v>41257</v>
      </c>
      <c r="D67" s="2">
        <v>41287</v>
      </c>
      <c r="E67" s="3">
        <v>4086</v>
      </c>
      <c r="F67" s="2">
        <v>41288</v>
      </c>
      <c r="G67" s="3">
        <v>4086</v>
      </c>
      <c r="H67" s="3">
        <v>0</v>
      </c>
      <c r="I67" s="4">
        <v>0</v>
      </c>
    </row>
    <row r="68" spans="1:9" x14ac:dyDescent="0.25">
      <c r="A68" s="1">
        <v>67</v>
      </c>
      <c r="B68">
        <v>6906890052</v>
      </c>
      <c r="C68" s="2">
        <v>41269</v>
      </c>
      <c r="D68" s="2">
        <v>41299</v>
      </c>
      <c r="E68" s="3">
        <v>7214</v>
      </c>
      <c r="F68" s="2">
        <v>41282</v>
      </c>
      <c r="G68" s="3">
        <v>7214</v>
      </c>
      <c r="H68" s="3">
        <v>0</v>
      </c>
      <c r="I68" s="4">
        <v>0</v>
      </c>
    </row>
    <row r="69" spans="1:9" x14ac:dyDescent="0.25">
      <c r="A69" s="1">
        <v>68</v>
      </c>
      <c r="B69">
        <v>7101585538</v>
      </c>
      <c r="C69" s="2">
        <v>41262</v>
      </c>
      <c r="D69" s="2">
        <v>41292</v>
      </c>
      <c r="E69" s="3">
        <v>6549</v>
      </c>
      <c r="F69" s="2">
        <v>41297</v>
      </c>
      <c r="G69" s="3">
        <v>6549</v>
      </c>
      <c r="H69" s="3">
        <v>0</v>
      </c>
      <c r="I69" s="4">
        <v>0</v>
      </c>
    </row>
    <row r="70" spans="1:9" x14ac:dyDescent="0.25">
      <c r="A70" s="1">
        <v>69</v>
      </c>
      <c r="B70">
        <v>7117316793</v>
      </c>
      <c r="C70" s="2">
        <v>41230</v>
      </c>
      <c r="D70" s="2">
        <v>41260</v>
      </c>
      <c r="E70" s="3">
        <v>6217</v>
      </c>
      <c r="F70" s="2">
        <v>41278</v>
      </c>
      <c r="G70" s="3">
        <v>6217</v>
      </c>
      <c r="H70" s="3">
        <v>0</v>
      </c>
      <c r="I70" s="4">
        <v>0</v>
      </c>
    </row>
    <row r="71" spans="1:9" x14ac:dyDescent="0.25">
      <c r="A71" s="1">
        <v>70</v>
      </c>
      <c r="B71">
        <v>7152757733</v>
      </c>
      <c r="C71" s="2">
        <v>41229</v>
      </c>
      <c r="D71" s="2">
        <v>41259</v>
      </c>
      <c r="E71" s="3">
        <v>3939</v>
      </c>
      <c r="F71" s="2">
        <v>41277</v>
      </c>
      <c r="G71" s="3">
        <v>3939</v>
      </c>
      <c r="H71" s="3">
        <v>0</v>
      </c>
      <c r="I71" s="4">
        <v>0</v>
      </c>
    </row>
    <row r="72" spans="1:9" x14ac:dyDescent="0.25">
      <c r="A72" s="1">
        <v>71</v>
      </c>
      <c r="B72">
        <v>7190128567</v>
      </c>
      <c r="C72" s="2">
        <v>41272</v>
      </c>
      <c r="D72" s="2">
        <v>41302</v>
      </c>
      <c r="E72" s="3">
        <v>8393</v>
      </c>
      <c r="F72" s="2">
        <v>41292</v>
      </c>
      <c r="G72" s="3">
        <v>8393</v>
      </c>
      <c r="H72" s="3">
        <v>0</v>
      </c>
      <c r="I72" s="4">
        <v>0</v>
      </c>
    </row>
    <row r="73" spans="1:9" x14ac:dyDescent="0.25">
      <c r="A73" s="1">
        <v>72</v>
      </c>
      <c r="B73">
        <v>7423547921</v>
      </c>
      <c r="C73" s="2">
        <v>41258</v>
      </c>
      <c r="D73" s="2">
        <v>41288</v>
      </c>
      <c r="E73" s="3">
        <v>6047</v>
      </c>
      <c r="F73" s="2">
        <v>41293</v>
      </c>
      <c r="G73" s="3">
        <v>6047</v>
      </c>
      <c r="H73" s="3">
        <v>0</v>
      </c>
      <c r="I73" s="4">
        <v>0</v>
      </c>
    </row>
    <row r="74" spans="1:9" x14ac:dyDescent="0.25">
      <c r="A74" s="1">
        <v>73</v>
      </c>
      <c r="B74">
        <v>7517563980</v>
      </c>
      <c r="C74" s="2">
        <v>41268</v>
      </c>
      <c r="D74" s="2">
        <v>41298</v>
      </c>
      <c r="E74" s="3">
        <v>5587</v>
      </c>
      <c r="F74" s="2">
        <v>41287</v>
      </c>
      <c r="G74" s="3">
        <v>5587</v>
      </c>
      <c r="H74" s="3">
        <v>0</v>
      </c>
      <c r="I74" s="4">
        <v>0</v>
      </c>
    </row>
    <row r="75" spans="1:9" x14ac:dyDescent="0.25">
      <c r="A75" s="1">
        <v>74</v>
      </c>
      <c r="B75">
        <v>7555537204</v>
      </c>
      <c r="C75" s="2">
        <v>41274</v>
      </c>
      <c r="D75" s="2">
        <v>41304</v>
      </c>
      <c r="E75" s="3">
        <v>6656</v>
      </c>
      <c r="F75" s="2">
        <v>41308</v>
      </c>
      <c r="G75" s="3">
        <v>6656</v>
      </c>
      <c r="H75" s="3">
        <v>0</v>
      </c>
      <c r="I75" s="4">
        <v>0</v>
      </c>
    </row>
    <row r="76" spans="1:9" x14ac:dyDescent="0.25">
      <c r="A76" s="1">
        <v>75</v>
      </c>
      <c r="B76">
        <v>7619716138</v>
      </c>
      <c r="C76" s="2">
        <v>41231</v>
      </c>
      <c r="D76" s="2">
        <v>41261</v>
      </c>
      <c r="E76" s="3">
        <v>8639</v>
      </c>
      <c r="F76" s="2">
        <v>41306</v>
      </c>
      <c r="G76" s="3">
        <v>8639</v>
      </c>
      <c r="H76" s="3">
        <v>0</v>
      </c>
      <c r="I76" s="4">
        <v>0</v>
      </c>
    </row>
    <row r="77" spans="1:9" x14ac:dyDescent="0.25">
      <c r="A77" s="1">
        <v>76</v>
      </c>
      <c r="B77">
        <v>7662622783</v>
      </c>
      <c r="C77" s="2">
        <v>41270</v>
      </c>
      <c r="D77" s="2">
        <v>41300</v>
      </c>
      <c r="E77" s="3">
        <v>15</v>
      </c>
      <c r="F77" s="2">
        <v>41281</v>
      </c>
      <c r="G77" s="3">
        <v>15</v>
      </c>
      <c r="H77" s="3">
        <v>0</v>
      </c>
      <c r="I77" s="4">
        <v>0</v>
      </c>
    </row>
    <row r="78" spans="1:9" x14ac:dyDescent="0.25">
      <c r="A78" s="1">
        <v>77</v>
      </c>
      <c r="B78">
        <v>7720415253</v>
      </c>
      <c r="C78" s="2">
        <v>41262</v>
      </c>
      <c r="D78" s="2">
        <v>41292</v>
      </c>
      <c r="E78" s="3">
        <v>6608</v>
      </c>
      <c r="F78" s="2">
        <v>41280</v>
      </c>
      <c r="G78" s="3">
        <v>6608</v>
      </c>
      <c r="H78" s="3">
        <v>0</v>
      </c>
      <c r="I78" s="4">
        <v>0</v>
      </c>
    </row>
    <row r="79" spans="1:9" x14ac:dyDescent="0.25">
      <c r="A79" s="1">
        <v>78</v>
      </c>
      <c r="B79">
        <v>7736319597</v>
      </c>
      <c r="C79" s="2">
        <v>41265</v>
      </c>
      <c r="D79" s="2">
        <v>41295</v>
      </c>
      <c r="E79" s="3">
        <v>5292</v>
      </c>
      <c r="F79" s="2">
        <v>41290</v>
      </c>
      <c r="G79" s="3">
        <v>10584</v>
      </c>
      <c r="H79" s="3">
        <v>5292</v>
      </c>
      <c r="I79" s="4">
        <v>1</v>
      </c>
    </row>
    <row r="80" spans="1:9" x14ac:dyDescent="0.25">
      <c r="A80" s="1">
        <v>79</v>
      </c>
      <c r="B80">
        <v>7793237120</v>
      </c>
      <c r="C80" s="2">
        <v>41221</v>
      </c>
      <c r="D80" s="2">
        <v>41251</v>
      </c>
      <c r="E80" s="3">
        <v>1144</v>
      </c>
      <c r="F80" s="2">
        <v>41275</v>
      </c>
      <c r="G80" s="3">
        <v>1910.48</v>
      </c>
      <c r="H80" s="3">
        <v>766.48</v>
      </c>
      <c r="I80" s="4">
        <v>0.67</v>
      </c>
    </row>
    <row r="81" spans="1:9" x14ac:dyDescent="0.25">
      <c r="A81" s="1">
        <v>80</v>
      </c>
      <c r="B81">
        <v>7809215596</v>
      </c>
      <c r="C81" s="2">
        <v>41270</v>
      </c>
      <c r="D81" s="2">
        <v>41300</v>
      </c>
      <c r="E81" s="3">
        <v>7185</v>
      </c>
      <c r="F81" s="2">
        <v>41306</v>
      </c>
      <c r="G81" s="3">
        <v>7185</v>
      </c>
      <c r="H81" s="3">
        <v>0</v>
      </c>
      <c r="I81" s="4">
        <v>0</v>
      </c>
    </row>
    <row r="82" spans="1:9" x14ac:dyDescent="0.25">
      <c r="A82" s="1">
        <v>81</v>
      </c>
      <c r="B82">
        <v>7896000091</v>
      </c>
      <c r="C82" s="2">
        <v>41244</v>
      </c>
      <c r="D82" s="2">
        <v>41274</v>
      </c>
      <c r="E82" s="3">
        <v>3841</v>
      </c>
      <c r="F82" s="2">
        <v>41290</v>
      </c>
      <c r="G82" s="3">
        <v>3841</v>
      </c>
      <c r="H82" s="3">
        <v>0</v>
      </c>
      <c r="I82" s="4">
        <v>0</v>
      </c>
    </row>
    <row r="83" spans="1:9" x14ac:dyDescent="0.25">
      <c r="A83" s="1">
        <v>82</v>
      </c>
      <c r="B83">
        <v>7942175485</v>
      </c>
      <c r="C83" s="2">
        <v>41247</v>
      </c>
      <c r="D83" s="2">
        <v>41277</v>
      </c>
      <c r="E83" s="3">
        <v>7812</v>
      </c>
      <c r="F83" s="2">
        <v>41286</v>
      </c>
      <c r="G83" s="3">
        <v>7812</v>
      </c>
      <c r="H83" s="3">
        <v>0</v>
      </c>
      <c r="I83" s="4">
        <v>0</v>
      </c>
    </row>
    <row r="84" spans="1:9" x14ac:dyDescent="0.25">
      <c r="A84" s="1">
        <v>83</v>
      </c>
      <c r="B84">
        <v>8016290722</v>
      </c>
      <c r="C84" s="2">
        <v>41244</v>
      </c>
      <c r="D84" s="2">
        <v>41274</v>
      </c>
      <c r="E84" s="3">
        <v>308</v>
      </c>
      <c r="F84" s="2">
        <v>41283</v>
      </c>
      <c r="G84" s="3">
        <v>308</v>
      </c>
      <c r="H84" s="3">
        <v>0</v>
      </c>
      <c r="I84" s="4">
        <v>0</v>
      </c>
    </row>
    <row r="85" spans="1:9" x14ac:dyDescent="0.25">
      <c r="A85" s="1">
        <v>84</v>
      </c>
      <c r="B85">
        <v>8088935090</v>
      </c>
      <c r="C85" s="2">
        <v>41263</v>
      </c>
      <c r="D85" s="2">
        <v>41293</v>
      </c>
      <c r="E85" s="3">
        <v>5003</v>
      </c>
      <c r="F85" s="2">
        <v>41297</v>
      </c>
      <c r="G85" s="3">
        <v>5003</v>
      </c>
      <c r="H85" s="3">
        <v>0</v>
      </c>
      <c r="I85" s="4">
        <v>0</v>
      </c>
    </row>
    <row r="86" spans="1:9" x14ac:dyDescent="0.25">
      <c r="A86" s="1">
        <v>85</v>
      </c>
      <c r="B86">
        <v>8131076647</v>
      </c>
      <c r="C86" s="2">
        <v>41251</v>
      </c>
      <c r="D86" s="2">
        <v>41281</v>
      </c>
      <c r="E86" s="3">
        <v>6872</v>
      </c>
      <c r="F86" s="2">
        <v>41276</v>
      </c>
      <c r="G86" s="3">
        <v>6872</v>
      </c>
      <c r="H86" s="3">
        <v>0</v>
      </c>
      <c r="I86" s="4">
        <v>0</v>
      </c>
    </row>
    <row r="87" spans="1:9" x14ac:dyDescent="0.25">
      <c r="A87" s="1">
        <v>86</v>
      </c>
      <c r="B87">
        <v>8277025756</v>
      </c>
      <c r="C87" s="2">
        <v>41245</v>
      </c>
      <c r="D87" s="2">
        <v>41275</v>
      </c>
      <c r="E87" s="3">
        <v>8474</v>
      </c>
      <c r="F87" s="2">
        <v>41282</v>
      </c>
      <c r="G87" s="3">
        <v>8474</v>
      </c>
      <c r="H87" s="3">
        <v>0</v>
      </c>
      <c r="I87" s="4">
        <v>0</v>
      </c>
    </row>
    <row r="88" spans="1:9" x14ac:dyDescent="0.25">
      <c r="A88" s="1">
        <v>87</v>
      </c>
      <c r="B88">
        <v>8343505064</v>
      </c>
      <c r="C88" s="2">
        <v>41259</v>
      </c>
      <c r="D88" s="2">
        <v>41289</v>
      </c>
      <c r="E88" s="3">
        <v>612</v>
      </c>
      <c r="F88" s="2">
        <v>41289</v>
      </c>
      <c r="G88" s="3">
        <v>612</v>
      </c>
      <c r="H88" s="3">
        <v>0</v>
      </c>
      <c r="I88" s="4">
        <v>0</v>
      </c>
    </row>
    <row r="89" spans="1:9" x14ac:dyDescent="0.25">
      <c r="A89" s="1">
        <v>88</v>
      </c>
      <c r="B89">
        <v>8471592455</v>
      </c>
      <c r="C89" s="2">
        <v>41273</v>
      </c>
      <c r="D89" s="2">
        <v>41303</v>
      </c>
      <c r="E89" s="3">
        <v>5196</v>
      </c>
      <c r="F89" s="2">
        <v>41278</v>
      </c>
      <c r="G89" s="3">
        <v>5196</v>
      </c>
      <c r="H89" s="3">
        <v>0</v>
      </c>
      <c r="I89" s="4">
        <v>0</v>
      </c>
    </row>
    <row r="90" spans="1:9" x14ac:dyDescent="0.25">
      <c r="A90" s="1">
        <v>89</v>
      </c>
      <c r="B90">
        <v>8748260263</v>
      </c>
      <c r="C90" s="2">
        <v>41274</v>
      </c>
      <c r="D90" s="2">
        <v>41304</v>
      </c>
      <c r="E90" s="3">
        <v>4481</v>
      </c>
      <c r="F90" s="2">
        <v>41321</v>
      </c>
      <c r="G90" s="3">
        <v>4481</v>
      </c>
      <c r="H90" s="3">
        <v>0</v>
      </c>
      <c r="I90" s="4">
        <v>0</v>
      </c>
    </row>
    <row r="91" spans="1:9" x14ac:dyDescent="0.25">
      <c r="A91" s="1">
        <v>90</v>
      </c>
      <c r="B91">
        <v>8835176664</v>
      </c>
      <c r="C91" s="2">
        <v>41273</v>
      </c>
      <c r="D91" s="2">
        <v>41303</v>
      </c>
      <c r="E91" s="3">
        <v>5986</v>
      </c>
      <c r="F91" s="2">
        <v>41299</v>
      </c>
      <c r="G91" s="3">
        <v>5986</v>
      </c>
      <c r="H91" s="3">
        <v>0</v>
      </c>
      <c r="I91" s="4">
        <v>0</v>
      </c>
    </row>
    <row r="92" spans="1:9" x14ac:dyDescent="0.25">
      <c r="A92" s="1">
        <v>91</v>
      </c>
      <c r="B92">
        <v>8926617482</v>
      </c>
      <c r="C92" s="2">
        <v>41238</v>
      </c>
      <c r="D92" s="2">
        <v>41268</v>
      </c>
      <c r="E92" s="3">
        <v>5201</v>
      </c>
      <c r="F92" s="2">
        <v>41293</v>
      </c>
      <c r="G92" s="3">
        <v>5201</v>
      </c>
      <c r="H92" s="3">
        <v>0</v>
      </c>
      <c r="I92" s="4">
        <v>0</v>
      </c>
    </row>
    <row r="93" spans="1:9" x14ac:dyDescent="0.25">
      <c r="A93" s="1">
        <v>92</v>
      </c>
      <c r="B93">
        <v>9191319419</v>
      </c>
      <c r="C93" s="2">
        <v>41268</v>
      </c>
      <c r="D93" s="2">
        <v>41298</v>
      </c>
      <c r="E93" s="3">
        <v>5859</v>
      </c>
      <c r="F93" s="2">
        <v>41297</v>
      </c>
      <c r="G93" s="3">
        <v>5859</v>
      </c>
      <c r="H93" s="3">
        <v>0</v>
      </c>
      <c r="I93" s="4">
        <v>0</v>
      </c>
    </row>
    <row r="94" spans="1:9" x14ac:dyDescent="0.25">
      <c r="A94" s="1">
        <v>93</v>
      </c>
      <c r="B94">
        <v>9232223339</v>
      </c>
      <c r="C94" s="2">
        <v>41257</v>
      </c>
      <c r="D94" s="2">
        <v>41287</v>
      </c>
      <c r="E94" s="3">
        <v>5856</v>
      </c>
      <c r="F94" s="2">
        <v>41281</v>
      </c>
      <c r="G94" s="3">
        <v>5856</v>
      </c>
      <c r="H94" s="3">
        <v>0</v>
      </c>
      <c r="I94" s="4">
        <v>0</v>
      </c>
    </row>
    <row r="95" spans="1:9" x14ac:dyDescent="0.25">
      <c r="A95" s="1">
        <v>94</v>
      </c>
      <c r="B95">
        <v>9647532335</v>
      </c>
      <c r="C95" s="2">
        <v>41251</v>
      </c>
      <c r="D95" s="2">
        <v>41281</v>
      </c>
      <c r="E95" s="3">
        <v>1059</v>
      </c>
      <c r="F95" s="2">
        <v>41281</v>
      </c>
      <c r="G95" s="3">
        <v>1059</v>
      </c>
      <c r="H95" s="3">
        <v>0</v>
      </c>
      <c r="I95" s="4">
        <v>0</v>
      </c>
    </row>
    <row r="96" spans="1:9" x14ac:dyDescent="0.25">
      <c r="A96" s="1">
        <v>95</v>
      </c>
      <c r="B96">
        <v>9802209671</v>
      </c>
      <c r="C96" s="2">
        <v>41254</v>
      </c>
      <c r="D96" s="2">
        <v>41284</v>
      </c>
      <c r="E96" s="3">
        <v>4108</v>
      </c>
      <c r="F96" s="2">
        <v>41289</v>
      </c>
      <c r="G96" s="3">
        <v>4108</v>
      </c>
      <c r="H96" s="3">
        <v>0</v>
      </c>
      <c r="I96" s="4">
        <v>0</v>
      </c>
    </row>
    <row r="97" spans="1:9" x14ac:dyDescent="0.25">
      <c r="A97" s="1">
        <v>96</v>
      </c>
      <c r="B97">
        <v>9807005414</v>
      </c>
      <c r="C97" s="2">
        <v>41258</v>
      </c>
      <c r="D97" s="2">
        <v>41288</v>
      </c>
      <c r="E97" s="3">
        <v>595</v>
      </c>
      <c r="F97" s="2">
        <v>41301</v>
      </c>
      <c r="G97" s="3">
        <v>595</v>
      </c>
      <c r="H97" s="3">
        <v>0</v>
      </c>
      <c r="I97" s="4">
        <v>0</v>
      </c>
    </row>
    <row r="98" spans="1:9" x14ac:dyDescent="0.25">
      <c r="A98" s="1">
        <v>97</v>
      </c>
      <c r="B98">
        <v>9863361720</v>
      </c>
      <c r="C98" s="2">
        <v>41272</v>
      </c>
      <c r="D98" s="2">
        <v>41302</v>
      </c>
      <c r="E98" s="3">
        <v>589</v>
      </c>
      <c r="F98" s="2">
        <v>41315</v>
      </c>
      <c r="G98" s="3">
        <v>589</v>
      </c>
      <c r="H98" s="3">
        <v>0</v>
      </c>
      <c r="I98" s="4">
        <v>0</v>
      </c>
    </row>
    <row r="99" spans="1:9" x14ac:dyDescent="0.25">
      <c r="A99" s="1">
        <v>98</v>
      </c>
      <c r="B99">
        <v>9923030049</v>
      </c>
      <c r="C99" s="2">
        <v>41269</v>
      </c>
      <c r="D99" s="2">
        <v>41299</v>
      </c>
      <c r="E99" s="3">
        <v>7112</v>
      </c>
      <c r="F99" s="2">
        <v>41303</v>
      </c>
      <c r="G99" s="3">
        <v>7112</v>
      </c>
      <c r="H99" s="3">
        <v>0</v>
      </c>
      <c r="I99" s="4">
        <v>0</v>
      </c>
    </row>
    <row r="100" spans="1:9" x14ac:dyDescent="0.25">
      <c r="A100" s="1">
        <v>99</v>
      </c>
      <c r="B100">
        <v>9941572096</v>
      </c>
      <c r="C100" s="2">
        <v>41231</v>
      </c>
      <c r="D100" s="2">
        <v>41261</v>
      </c>
      <c r="E100" s="3">
        <v>7416</v>
      </c>
      <c r="F100" s="2">
        <v>41276</v>
      </c>
      <c r="G100" s="3">
        <v>7416</v>
      </c>
      <c r="H100" s="3">
        <v>0</v>
      </c>
      <c r="I100" s="4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84B9-BCE1-48B6-A928-B938A54B9D54}">
  <dimension ref="B2:D9"/>
  <sheetViews>
    <sheetView workbookViewId="0">
      <selection activeCell="C4" sqref="C4"/>
    </sheetView>
  </sheetViews>
  <sheetFormatPr defaultRowHeight="15" x14ac:dyDescent="0.25"/>
  <cols>
    <col min="1" max="1" width="3.42578125" style="19" customWidth="1"/>
    <col min="2" max="2" width="41.85546875" style="19" bestFit="1" customWidth="1"/>
    <col min="3" max="3" width="26.42578125" style="19" bestFit="1" customWidth="1"/>
    <col min="4" max="4" width="56.140625" style="19" customWidth="1"/>
    <col min="5" max="16384" width="9.140625" style="19"/>
  </cols>
  <sheetData>
    <row r="2" spans="2:4" x14ac:dyDescent="0.25">
      <c r="B2" s="16" t="s">
        <v>26</v>
      </c>
      <c r="C2" s="17" t="s">
        <v>27</v>
      </c>
      <c r="D2" s="18"/>
    </row>
    <row r="3" spans="2:4" x14ac:dyDescent="0.25">
      <c r="B3" s="20" t="s">
        <v>28</v>
      </c>
      <c r="C3" s="21">
        <f>'0_Sales'!M5</f>
        <v>529293.89999999991</v>
      </c>
      <c r="D3" s="22"/>
    </row>
    <row r="4" spans="2:4" x14ac:dyDescent="0.25">
      <c r="B4" s="20" t="s">
        <v>31</v>
      </c>
      <c r="C4" s="21">
        <f>'0_Sales'!M8</f>
        <v>26464.694999999996</v>
      </c>
      <c r="D4" s="22"/>
    </row>
    <row r="5" spans="2:4" x14ac:dyDescent="0.25">
      <c r="B5" s="20" t="s">
        <v>30</v>
      </c>
      <c r="C5" s="21">
        <f>'0_Sales'!M9</f>
        <v>15878.816999999997</v>
      </c>
      <c r="D5" s="22"/>
    </row>
    <row r="6" spans="2:4" x14ac:dyDescent="0.25">
      <c r="B6" s="20" t="s">
        <v>32</v>
      </c>
      <c r="C6" s="23">
        <f>C5/C4</f>
        <v>0.6</v>
      </c>
      <c r="D6" s="24" t="s">
        <v>35</v>
      </c>
    </row>
    <row r="7" spans="2:4" ht="45" customHeight="1" x14ac:dyDescent="0.25">
      <c r="B7" s="20" t="s">
        <v>29</v>
      </c>
      <c r="C7" s="25">
        <v>17.850000000000001</v>
      </c>
      <c r="D7" s="15" t="s">
        <v>36</v>
      </c>
    </row>
    <row r="8" spans="2:4" x14ac:dyDescent="0.25">
      <c r="B8" s="20"/>
      <c r="C8" s="25"/>
      <c r="D8" s="22"/>
    </row>
    <row r="9" spans="2:4" x14ac:dyDescent="0.25">
      <c r="B9" s="26" t="s">
        <v>33</v>
      </c>
      <c r="C9" s="27">
        <f>ROUND((C3*C7)/C4,0)</f>
        <v>357</v>
      </c>
      <c r="D9" s="2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5D692-D420-47A3-96F8-90CEDB87C042}">
  <dimension ref="A1:T365"/>
  <sheetViews>
    <sheetView workbookViewId="0">
      <selection activeCell="O9" sqref="O9:O365"/>
    </sheetView>
  </sheetViews>
  <sheetFormatPr defaultRowHeight="15" x14ac:dyDescent="0.25"/>
  <cols>
    <col min="1" max="1" width="16.85546875" style="1" customWidth="1"/>
    <col min="2" max="2" width="20.140625" style="3" customWidth="1"/>
    <col min="3" max="3" width="24.5703125" style="3" bestFit="1" customWidth="1"/>
    <col min="4" max="4" width="23.42578125" bestFit="1" customWidth="1"/>
    <col min="5" max="5" width="22.5703125" bestFit="1" customWidth="1"/>
    <col min="6" max="6" width="20" bestFit="1" customWidth="1"/>
    <col min="7" max="7" width="20.42578125" bestFit="1" customWidth="1"/>
    <col min="8" max="8" width="2.42578125" customWidth="1"/>
    <col min="9" max="9" width="9.85546875" bestFit="1" customWidth="1"/>
    <col min="10" max="10" width="13.7109375" bestFit="1" customWidth="1"/>
    <col min="11" max="11" width="18.140625" customWidth="1"/>
    <col min="12" max="12" width="19.140625" customWidth="1"/>
    <col min="13" max="14" width="19" customWidth="1"/>
    <col min="15" max="15" width="16.7109375" bestFit="1" customWidth="1"/>
    <col min="16" max="18" width="11" hidden="1" customWidth="1"/>
    <col min="19" max="19" width="16.140625" hidden="1" customWidth="1"/>
    <col min="20" max="20" width="12.140625" hidden="1" customWidth="1"/>
  </cols>
  <sheetData>
    <row r="1" spans="1:20" s="1" customFormat="1" x14ac:dyDescent="0.25">
      <c r="A1" s="1" t="s">
        <v>50</v>
      </c>
      <c r="B1" s="32" t="s">
        <v>5</v>
      </c>
      <c r="C1" s="32" t="s">
        <v>37</v>
      </c>
      <c r="D1" s="1" t="s">
        <v>39</v>
      </c>
      <c r="E1" s="1" t="s">
        <v>40</v>
      </c>
      <c r="F1" s="1" t="s">
        <v>38</v>
      </c>
      <c r="G1" s="1" t="s">
        <v>53</v>
      </c>
    </row>
    <row r="2" spans="1:20" x14ac:dyDescent="0.25">
      <c r="A2" s="1">
        <v>27545037</v>
      </c>
      <c r="B2" s="3">
        <v>7506</v>
      </c>
      <c r="C2" s="3">
        <f>B2</f>
        <v>7506</v>
      </c>
      <c r="D2">
        <v>1</v>
      </c>
      <c r="E2">
        <f>C2</f>
        <v>7506</v>
      </c>
      <c r="F2" s="1" t="str">
        <f>TEXT(D2,"0,00")&amp;" - "&amp;TEXT(E2,"0,00")</f>
        <v>1,00 - 7506,00</v>
      </c>
      <c r="G2" s="1">
        <f>A2</f>
        <v>27545037</v>
      </c>
      <c r="J2" t="s">
        <v>42</v>
      </c>
      <c r="K2" s="29">
        <f>'1_Sample_Size'!C3</f>
        <v>529293.89999999991</v>
      </c>
    </row>
    <row r="3" spans="1:20" x14ac:dyDescent="0.25">
      <c r="A3" s="1">
        <v>55416013</v>
      </c>
      <c r="B3" s="3">
        <v>4201</v>
      </c>
      <c r="C3" s="3">
        <f>C2+B3</f>
        <v>11707</v>
      </c>
      <c r="D3">
        <f>E2+1</f>
        <v>7507</v>
      </c>
      <c r="E3">
        <f>C3</f>
        <v>11707</v>
      </c>
      <c r="F3" s="1" t="str">
        <f t="shared" ref="F3:F66" si="0">TEXT(D3,"0,00")&amp;" - "&amp;TEXT(E3,"0,00")</f>
        <v>7507,00 - 11707,00</v>
      </c>
      <c r="G3" s="1">
        <f t="shared" ref="G3:G66" si="1">A3</f>
        <v>55416013</v>
      </c>
      <c r="J3" t="s">
        <v>41</v>
      </c>
      <c r="K3">
        <f>'1_Sample_Size'!C9</f>
        <v>357</v>
      </c>
    </row>
    <row r="4" spans="1:20" x14ac:dyDescent="0.25">
      <c r="A4" s="1">
        <v>93006859</v>
      </c>
      <c r="B4" s="3">
        <v>2446</v>
      </c>
      <c r="C4" s="3">
        <f t="shared" ref="C4:C67" si="2">C3+B4</f>
        <v>14153</v>
      </c>
      <c r="D4">
        <f t="shared" ref="D4:D67" si="3">E3+1</f>
        <v>11708</v>
      </c>
      <c r="E4">
        <f t="shared" ref="E4:E67" si="4">C4</f>
        <v>14153</v>
      </c>
      <c r="F4" s="1" t="str">
        <f t="shared" si="0"/>
        <v>11708,00 - 14153,00</v>
      </c>
      <c r="G4" s="1">
        <f t="shared" si="1"/>
        <v>93006859</v>
      </c>
      <c r="J4" t="s">
        <v>43</v>
      </c>
      <c r="K4">
        <f>K3</f>
        <v>357</v>
      </c>
    </row>
    <row r="5" spans="1:20" x14ac:dyDescent="0.25">
      <c r="A5" s="1">
        <v>123645023</v>
      </c>
      <c r="B5" s="3">
        <v>4436</v>
      </c>
      <c r="C5" s="3">
        <f t="shared" si="2"/>
        <v>18589</v>
      </c>
      <c r="D5">
        <f t="shared" si="3"/>
        <v>14154</v>
      </c>
      <c r="E5">
        <f t="shared" si="4"/>
        <v>18589</v>
      </c>
      <c r="F5" s="1" t="str">
        <f t="shared" si="0"/>
        <v>14154,00 - 18589,00</v>
      </c>
      <c r="G5" s="1">
        <f t="shared" si="1"/>
        <v>123645023</v>
      </c>
      <c r="J5" t="s">
        <v>44</v>
      </c>
      <c r="K5" s="30">
        <f>K2/K4</f>
        <v>1482.6159663865544</v>
      </c>
    </row>
    <row r="6" spans="1:20" x14ac:dyDescent="0.25">
      <c r="A6" s="1">
        <v>237437528</v>
      </c>
      <c r="B6" s="3">
        <v>3569</v>
      </c>
      <c r="C6" s="3">
        <f t="shared" si="2"/>
        <v>22158</v>
      </c>
      <c r="D6">
        <f t="shared" si="3"/>
        <v>18590</v>
      </c>
      <c r="E6">
        <f t="shared" si="4"/>
        <v>22158</v>
      </c>
      <c r="F6" s="1" t="str">
        <f t="shared" si="0"/>
        <v>18590,00 - 22158,00</v>
      </c>
      <c r="G6" s="1">
        <f t="shared" si="1"/>
        <v>237437528</v>
      </c>
    </row>
    <row r="7" spans="1:20" x14ac:dyDescent="0.25">
      <c r="A7" s="1">
        <v>254550541</v>
      </c>
      <c r="B7" s="3">
        <v>6159</v>
      </c>
      <c r="C7" s="3">
        <f t="shared" si="2"/>
        <v>28317</v>
      </c>
      <c r="D7">
        <f t="shared" si="3"/>
        <v>22159</v>
      </c>
      <c r="E7">
        <f t="shared" si="4"/>
        <v>28317</v>
      </c>
      <c r="F7" s="1" t="str">
        <f t="shared" si="0"/>
        <v>22159,00 - 28317,00</v>
      </c>
      <c r="G7" s="1">
        <f t="shared" si="1"/>
        <v>254550541</v>
      </c>
    </row>
    <row r="8" spans="1:20" x14ac:dyDescent="0.25">
      <c r="A8" s="1">
        <v>326671411</v>
      </c>
      <c r="B8" s="3">
        <v>1398.3</v>
      </c>
      <c r="C8" s="3">
        <f t="shared" si="2"/>
        <v>29715.3</v>
      </c>
      <c r="D8">
        <f t="shared" si="3"/>
        <v>28318</v>
      </c>
      <c r="E8">
        <f t="shared" si="4"/>
        <v>29715.3</v>
      </c>
      <c r="F8" s="1" t="str">
        <f t="shared" si="0"/>
        <v>28318,00 - 29715,30</v>
      </c>
      <c r="G8" s="1">
        <f t="shared" si="1"/>
        <v>326671411</v>
      </c>
      <c r="I8" s="1" t="s">
        <v>51</v>
      </c>
      <c r="J8" s="1" t="s">
        <v>52</v>
      </c>
      <c r="K8" s="1" t="s">
        <v>48</v>
      </c>
      <c r="L8" s="1" t="s">
        <v>49</v>
      </c>
      <c r="M8" s="1" t="s">
        <v>45</v>
      </c>
      <c r="N8" s="1" t="s">
        <v>46</v>
      </c>
      <c r="O8" s="1" t="s">
        <v>47</v>
      </c>
      <c r="Q8" t="s">
        <v>47</v>
      </c>
      <c r="S8" t="s">
        <v>46</v>
      </c>
      <c r="T8" t="s">
        <v>47</v>
      </c>
    </row>
    <row r="9" spans="1:20" x14ac:dyDescent="0.25">
      <c r="A9" s="1">
        <v>355095997</v>
      </c>
      <c r="B9" s="3">
        <v>3138</v>
      </c>
      <c r="C9" s="3">
        <f t="shared" si="2"/>
        <v>32853.300000000003</v>
      </c>
      <c r="D9">
        <f t="shared" si="3"/>
        <v>29716.3</v>
      </c>
      <c r="E9">
        <f t="shared" si="4"/>
        <v>32853.300000000003</v>
      </c>
      <c r="F9" s="1" t="str">
        <f t="shared" si="0"/>
        <v>29716,30 - 32853,30</v>
      </c>
      <c r="G9" s="1">
        <f t="shared" si="1"/>
        <v>355095997</v>
      </c>
      <c r="I9" s="1">
        <v>1</v>
      </c>
      <c r="J9" s="1" t="str">
        <f t="shared" ref="J9:J69" si="5">I9&amp;" cell"</f>
        <v>1 cell</v>
      </c>
      <c r="K9" s="1">
        <v>1</v>
      </c>
      <c r="L9" s="1">
        <f>Table3[[#This Row],[Num]]*$K$4</f>
        <v>357</v>
      </c>
      <c r="M9" s="33" t="str">
        <f>TEXT(Table3[[#This Row],[Cell''s Range Start]],"0,00")&amp;" - "&amp;TEXT(Table3[[#This Row],[Cell''s Range End]],"0,00")</f>
        <v>1,00 - 357,00</v>
      </c>
      <c r="N9" s="31">
        <v>233</v>
      </c>
      <c r="O9">
        <f>VLOOKUP(N9,$D$2:$G$100,4,TRUE)</f>
        <v>27545037</v>
      </c>
      <c r="P9" t="e">
        <f>VLOOKUP(N9,$E$2:$G$100,2,TRUE)</f>
        <v>#N/A</v>
      </c>
      <c r="S9" t="e">
        <f ca="1">RANDBETWEEN(L9,M9)</f>
        <v>#VALUE!</v>
      </c>
    </row>
    <row r="10" spans="1:20" x14ac:dyDescent="0.25">
      <c r="A10" s="1">
        <v>511851896</v>
      </c>
      <c r="B10" s="3">
        <v>827</v>
      </c>
      <c r="C10" s="3">
        <f t="shared" si="2"/>
        <v>33680.300000000003</v>
      </c>
      <c r="D10">
        <f t="shared" si="3"/>
        <v>32854.300000000003</v>
      </c>
      <c r="E10">
        <f t="shared" si="4"/>
        <v>33680.300000000003</v>
      </c>
      <c r="F10" s="1" t="str">
        <f t="shared" si="0"/>
        <v>32854,30 - 33680,30</v>
      </c>
      <c r="G10" s="1">
        <f t="shared" si="1"/>
        <v>511851896</v>
      </c>
      <c r="I10" s="1">
        <f t="shared" ref="I10:I69" si="6">I9+1</f>
        <v>2</v>
      </c>
      <c r="J10" s="1" t="str">
        <f t="shared" si="5"/>
        <v>2 cell</v>
      </c>
      <c r="K10" s="1">
        <f>L9+1</f>
        <v>358</v>
      </c>
      <c r="L10" s="1">
        <f>Table3[[#This Row],[Num]]*$K$4</f>
        <v>714</v>
      </c>
      <c r="M10" s="33" t="str">
        <f>TEXT(Table3[[#This Row],[Cell''s Range Start]],"0,00")&amp;" - "&amp;TEXT(Table3[[#This Row],[Cell''s Range End]],"0,00")</f>
        <v>358,00 - 714,00</v>
      </c>
      <c r="N10" s="31">
        <v>492</v>
      </c>
      <c r="O10">
        <f t="shared" ref="O10:O73" si="7">VLOOKUP(N10,$D$2:$G$100,4,TRUE)</f>
        <v>27545037</v>
      </c>
      <c r="P10" t="e">
        <f t="shared" ref="P10:P73" si="8">VLOOKUP(N10,$E$2:$G$100,2,TRUE)</f>
        <v>#N/A</v>
      </c>
      <c r="S10" t="e">
        <f t="shared" ref="S10:S73" ca="1" si="9">RANDBETWEEN(L10,M10)</f>
        <v>#VALUE!</v>
      </c>
    </row>
    <row r="11" spans="1:20" x14ac:dyDescent="0.25">
      <c r="A11" s="1">
        <v>578091983</v>
      </c>
      <c r="B11" s="3">
        <v>6460.11</v>
      </c>
      <c r="C11" s="3">
        <f t="shared" si="2"/>
        <v>40140.410000000003</v>
      </c>
      <c r="D11">
        <f t="shared" si="3"/>
        <v>33681.300000000003</v>
      </c>
      <c r="E11">
        <f t="shared" si="4"/>
        <v>40140.410000000003</v>
      </c>
      <c r="F11" s="1" t="str">
        <f t="shared" si="0"/>
        <v>33681,30 - 40140,41</v>
      </c>
      <c r="G11" s="1">
        <f t="shared" si="1"/>
        <v>578091983</v>
      </c>
      <c r="I11" s="1">
        <f t="shared" si="6"/>
        <v>3</v>
      </c>
      <c r="J11" s="1" t="str">
        <f t="shared" si="5"/>
        <v>3 cell</v>
      </c>
      <c r="K11" s="1">
        <f t="shared" ref="K11:K74" si="10">L10+1</f>
        <v>715</v>
      </c>
      <c r="L11" s="1">
        <f>Table3[[#This Row],[Num]]*$K$4</f>
        <v>1071</v>
      </c>
      <c r="M11" s="33" t="str">
        <f>TEXT(Table3[[#This Row],[Cell''s Range Start]],"0,00")&amp;" - "&amp;TEXT(Table3[[#This Row],[Cell''s Range End]],"0,00")</f>
        <v>715,00 - 1071,00</v>
      </c>
      <c r="N11" s="31">
        <v>834</v>
      </c>
      <c r="O11">
        <f t="shared" si="7"/>
        <v>27545037</v>
      </c>
      <c r="P11" t="e">
        <f t="shared" si="8"/>
        <v>#N/A</v>
      </c>
      <c r="S11" t="e">
        <f t="shared" ca="1" si="9"/>
        <v>#VALUE!</v>
      </c>
    </row>
    <row r="12" spans="1:20" x14ac:dyDescent="0.25">
      <c r="A12" s="1">
        <v>640587193</v>
      </c>
      <c r="B12" s="3">
        <v>6418</v>
      </c>
      <c r="C12" s="3">
        <f t="shared" si="2"/>
        <v>46558.41</v>
      </c>
      <c r="D12">
        <f t="shared" si="3"/>
        <v>40141.410000000003</v>
      </c>
      <c r="E12">
        <f t="shared" si="4"/>
        <v>46558.41</v>
      </c>
      <c r="F12" s="1" t="str">
        <f t="shared" si="0"/>
        <v>40141,41 - 46558,41</v>
      </c>
      <c r="G12" s="1">
        <f t="shared" si="1"/>
        <v>640587193</v>
      </c>
      <c r="I12" s="1">
        <f t="shared" si="6"/>
        <v>4</v>
      </c>
      <c r="J12" s="1" t="str">
        <f t="shared" si="5"/>
        <v>4 cell</v>
      </c>
      <c r="K12" s="1">
        <f t="shared" si="10"/>
        <v>1072</v>
      </c>
      <c r="L12" s="1">
        <f>Table3[[#This Row],[Num]]*$K$4</f>
        <v>1428</v>
      </c>
      <c r="M12" s="33" t="str">
        <f>TEXT(Table3[[#This Row],[Cell''s Range Start]],"0,00")&amp;" - "&amp;TEXT(Table3[[#This Row],[Cell''s Range End]],"0,00")</f>
        <v>1072,00 - 1428,00</v>
      </c>
      <c r="N12" s="31">
        <v>1249</v>
      </c>
      <c r="O12">
        <f t="shared" si="7"/>
        <v>27545037</v>
      </c>
      <c r="P12" t="e">
        <f t="shared" si="8"/>
        <v>#N/A</v>
      </c>
      <c r="S12" t="e">
        <f t="shared" ca="1" si="9"/>
        <v>#VALUE!</v>
      </c>
    </row>
    <row r="13" spans="1:20" x14ac:dyDescent="0.25">
      <c r="A13" s="1">
        <v>659596494</v>
      </c>
      <c r="B13" s="3">
        <v>7565</v>
      </c>
      <c r="C13" s="3">
        <f t="shared" si="2"/>
        <v>54123.41</v>
      </c>
      <c r="D13">
        <f t="shared" si="3"/>
        <v>46559.41</v>
      </c>
      <c r="E13">
        <f t="shared" si="4"/>
        <v>54123.41</v>
      </c>
      <c r="F13" s="1" t="str">
        <f t="shared" si="0"/>
        <v>46559,41 - 54123,41</v>
      </c>
      <c r="G13" s="1">
        <f t="shared" si="1"/>
        <v>659596494</v>
      </c>
      <c r="I13" s="1">
        <f t="shared" si="6"/>
        <v>5</v>
      </c>
      <c r="J13" s="1" t="str">
        <f t="shared" si="5"/>
        <v>5 cell</v>
      </c>
      <c r="K13" s="1">
        <f t="shared" si="10"/>
        <v>1429</v>
      </c>
      <c r="L13" s="1">
        <f>Table3[[#This Row],[Num]]*$K$4</f>
        <v>1785</v>
      </c>
      <c r="M13" s="33" t="str">
        <f>TEXT(Table3[[#This Row],[Cell''s Range Start]],"0,00")&amp;" - "&amp;TEXT(Table3[[#This Row],[Cell''s Range End]],"0,00")</f>
        <v>1429,00 - 1785,00</v>
      </c>
      <c r="N13" s="31">
        <v>1755</v>
      </c>
      <c r="O13">
        <f t="shared" si="7"/>
        <v>27545037</v>
      </c>
      <c r="P13" t="e">
        <f t="shared" si="8"/>
        <v>#N/A</v>
      </c>
      <c r="S13" t="e">
        <f t="shared" ca="1" si="9"/>
        <v>#VALUE!</v>
      </c>
    </row>
    <row r="14" spans="1:20" x14ac:dyDescent="0.25">
      <c r="A14" s="1">
        <v>764361492</v>
      </c>
      <c r="B14" s="3">
        <v>638</v>
      </c>
      <c r="C14" s="3">
        <f t="shared" si="2"/>
        <v>54761.41</v>
      </c>
      <c r="D14">
        <f t="shared" si="3"/>
        <v>54124.41</v>
      </c>
      <c r="E14">
        <f t="shared" si="4"/>
        <v>54761.41</v>
      </c>
      <c r="F14" s="1" t="str">
        <f t="shared" si="0"/>
        <v>54124,41 - 54761,41</v>
      </c>
      <c r="G14" s="1">
        <f t="shared" si="1"/>
        <v>764361492</v>
      </c>
      <c r="I14" s="1">
        <f t="shared" si="6"/>
        <v>6</v>
      </c>
      <c r="J14" s="1" t="str">
        <f t="shared" si="5"/>
        <v>6 cell</v>
      </c>
      <c r="K14" s="1">
        <f t="shared" si="10"/>
        <v>1786</v>
      </c>
      <c r="L14" s="1">
        <f>Table3[[#This Row],[Num]]*$K$4</f>
        <v>2142</v>
      </c>
      <c r="M14" s="33" t="str">
        <f>TEXT(Table3[[#This Row],[Cell''s Range Start]],"0,00")&amp;" - "&amp;TEXT(Table3[[#This Row],[Cell''s Range End]],"0,00")</f>
        <v>1786,00 - 2142,00</v>
      </c>
      <c r="N14" s="31">
        <v>2056</v>
      </c>
      <c r="O14">
        <f t="shared" si="7"/>
        <v>27545037</v>
      </c>
      <c r="P14" t="e">
        <f t="shared" si="8"/>
        <v>#N/A</v>
      </c>
      <c r="S14" t="e">
        <f t="shared" ca="1" si="9"/>
        <v>#VALUE!</v>
      </c>
    </row>
    <row r="15" spans="1:20" x14ac:dyDescent="0.25">
      <c r="A15" s="1">
        <v>881665013</v>
      </c>
      <c r="B15" s="3">
        <v>3797</v>
      </c>
      <c r="C15" s="3">
        <f t="shared" si="2"/>
        <v>58558.41</v>
      </c>
      <c r="D15">
        <f t="shared" si="3"/>
        <v>54762.41</v>
      </c>
      <c r="E15">
        <f t="shared" si="4"/>
        <v>58558.41</v>
      </c>
      <c r="F15" s="1" t="str">
        <f t="shared" si="0"/>
        <v>54762,41 - 58558,41</v>
      </c>
      <c r="G15" s="1">
        <f t="shared" si="1"/>
        <v>881665013</v>
      </c>
      <c r="I15" s="1">
        <f t="shared" si="6"/>
        <v>7</v>
      </c>
      <c r="J15" s="1" t="str">
        <f t="shared" si="5"/>
        <v>7 cell</v>
      </c>
      <c r="K15" s="1">
        <f t="shared" si="10"/>
        <v>2143</v>
      </c>
      <c r="L15" s="1">
        <f>Table3[[#This Row],[Num]]*$K$4</f>
        <v>2499</v>
      </c>
      <c r="M15" s="33" t="str">
        <f>TEXT(Table3[[#This Row],[Cell''s Range Start]],"0,00")&amp;" - "&amp;TEXT(Table3[[#This Row],[Cell''s Range End]],"0,00")</f>
        <v>2143,00 - 2499,00</v>
      </c>
      <c r="N15" s="31">
        <v>2249</v>
      </c>
      <c r="O15">
        <f t="shared" si="7"/>
        <v>27545037</v>
      </c>
      <c r="P15" t="e">
        <f t="shared" si="8"/>
        <v>#N/A</v>
      </c>
      <c r="S15" t="e">
        <f t="shared" ca="1" si="9"/>
        <v>#VALUE!</v>
      </c>
    </row>
    <row r="16" spans="1:20" x14ac:dyDescent="0.25">
      <c r="A16" s="1">
        <v>921537795</v>
      </c>
      <c r="B16" s="3">
        <v>9120.7199999999993</v>
      </c>
      <c r="C16" s="3">
        <f t="shared" si="2"/>
        <v>67679.13</v>
      </c>
      <c r="D16">
        <f t="shared" si="3"/>
        <v>58559.41</v>
      </c>
      <c r="E16">
        <f t="shared" si="4"/>
        <v>67679.13</v>
      </c>
      <c r="F16" s="1" t="str">
        <f t="shared" si="0"/>
        <v>58559,41 - 67679,13</v>
      </c>
      <c r="G16" s="1">
        <f t="shared" si="1"/>
        <v>921537795</v>
      </c>
      <c r="I16" s="1">
        <f t="shared" si="6"/>
        <v>8</v>
      </c>
      <c r="J16" s="1" t="str">
        <f t="shared" si="5"/>
        <v>8 cell</v>
      </c>
      <c r="K16" s="1">
        <f t="shared" si="10"/>
        <v>2500</v>
      </c>
      <c r="L16" s="1">
        <f>Table3[[#This Row],[Num]]*$K$4</f>
        <v>2856</v>
      </c>
      <c r="M16" s="33" t="str">
        <f>TEXT(Table3[[#This Row],[Cell''s Range Start]],"0,00")&amp;" - "&amp;TEXT(Table3[[#This Row],[Cell''s Range End]],"0,00")</f>
        <v>2500,00 - 2856,00</v>
      </c>
      <c r="N16" s="31">
        <v>2815</v>
      </c>
      <c r="O16">
        <f t="shared" si="7"/>
        <v>27545037</v>
      </c>
      <c r="P16" t="e">
        <f t="shared" si="8"/>
        <v>#N/A</v>
      </c>
      <c r="S16" t="e">
        <f t="shared" ca="1" si="9"/>
        <v>#VALUE!</v>
      </c>
    </row>
    <row r="17" spans="1:19" x14ac:dyDescent="0.25">
      <c r="A17" s="1">
        <v>936925570</v>
      </c>
      <c r="B17" s="3">
        <v>3098</v>
      </c>
      <c r="C17" s="3">
        <f t="shared" si="2"/>
        <v>70777.13</v>
      </c>
      <c r="D17">
        <f t="shared" si="3"/>
        <v>67680.13</v>
      </c>
      <c r="E17">
        <f t="shared" si="4"/>
        <v>70777.13</v>
      </c>
      <c r="F17" s="1" t="str">
        <f t="shared" si="0"/>
        <v>67680,13 - 70777,13</v>
      </c>
      <c r="G17" s="1">
        <f t="shared" si="1"/>
        <v>936925570</v>
      </c>
      <c r="I17" s="1">
        <f t="shared" si="6"/>
        <v>9</v>
      </c>
      <c r="J17" s="1" t="str">
        <f t="shared" si="5"/>
        <v>9 cell</v>
      </c>
      <c r="K17" s="1">
        <f t="shared" si="10"/>
        <v>2857</v>
      </c>
      <c r="L17" s="1">
        <f>Table3[[#This Row],[Num]]*$K$4</f>
        <v>3213</v>
      </c>
      <c r="M17" s="33" t="str">
        <f>TEXT(Table3[[#This Row],[Cell''s Range Start]],"0,00")&amp;" - "&amp;TEXT(Table3[[#This Row],[Cell''s Range End]],"0,00")</f>
        <v>2857,00 - 3213,00</v>
      </c>
      <c r="N17" s="31">
        <v>3061</v>
      </c>
      <c r="O17">
        <f t="shared" si="7"/>
        <v>27545037</v>
      </c>
      <c r="P17" t="e">
        <f t="shared" si="8"/>
        <v>#N/A</v>
      </c>
      <c r="S17" t="e">
        <f t="shared" ca="1" si="9"/>
        <v>#VALUE!</v>
      </c>
    </row>
    <row r="18" spans="1:19" x14ac:dyDescent="0.25">
      <c r="A18" s="1">
        <v>979439975</v>
      </c>
      <c r="B18" s="3">
        <v>3962</v>
      </c>
      <c r="C18" s="3">
        <f t="shared" si="2"/>
        <v>74739.13</v>
      </c>
      <c r="D18">
        <f t="shared" si="3"/>
        <v>70778.13</v>
      </c>
      <c r="E18">
        <f t="shared" si="4"/>
        <v>74739.13</v>
      </c>
      <c r="F18" s="1" t="str">
        <f t="shared" si="0"/>
        <v>70778,13 - 74739,13</v>
      </c>
      <c r="G18" s="1">
        <f t="shared" si="1"/>
        <v>979439975</v>
      </c>
      <c r="I18" s="1">
        <f t="shared" si="6"/>
        <v>10</v>
      </c>
      <c r="J18" s="1" t="str">
        <f t="shared" si="5"/>
        <v>10 cell</v>
      </c>
      <c r="K18" s="1">
        <f t="shared" si="10"/>
        <v>3214</v>
      </c>
      <c r="L18" s="1">
        <f>Table3[[#This Row],[Num]]*$K$4</f>
        <v>3570</v>
      </c>
      <c r="M18" s="33" t="str">
        <f>TEXT(Table3[[#This Row],[Cell''s Range Start]],"0,00")&amp;" - "&amp;TEXT(Table3[[#This Row],[Cell''s Range End]],"0,00")</f>
        <v>3214,00 - 3570,00</v>
      </c>
      <c r="N18" s="31">
        <v>3229</v>
      </c>
      <c r="O18">
        <f t="shared" si="7"/>
        <v>27545037</v>
      </c>
      <c r="P18" t="e">
        <f t="shared" si="8"/>
        <v>#N/A</v>
      </c>
      <c r="S18" t="e">
        <f t="shared" ca="1" si="9"/>
        <v>#VALUE!</v>
      </c>
    </row>
    <row r="19" spans="1:19" x14ac:dyDescent="0.25">
      <c r="A19" s="1">
        <v>1006151066</v>
      </c>
      <c r="B19" s="3">
        <v>8366</v>
      </c>
      <c r="C19" s="3">
        <f t="shared" si="2"/>
        <v>83105.13</v>
      </c>
      <c r="D19">
        <f t="shared" si="3"/>
        <v>74740.13</v>
      </c>
      <c r="E19">
        <f t="shared" si="4"/>
        <v>83105.13</v>
      </c>
      <c r="F19" s="1" t="str">
        <f t="shared" si="0"/>
        <v>74740,13 - 83105,13</v>
      </c>
      <c r="G19" s="1">
        <f t="shared" si="1"/>
        <v>1006151066</v>
      </c>
      <c r="I19" s="1">
        <f t="shared" si="6"/>
        <v>11</v>
      </c>
      <c r="J19" s="1" t="str">
        <f t="shared" si="5"/>
        <v>11 cell</v>
      </c>
      <c r="K19" s="1">
        <f t="shared" si="10"/>
        <v>3571</v>
      </c>
      <c r="L19" s="1">
        <f>Table3[[#This Row],[Num]]*$K$4</f>
        <v>3927</v>
      </c>
      <c r="M19" s="33" t="str">
        <f>TEXT(Table3[[#This Row],[Cell''s Range Start]],"0,00")&amp;" - "&amp;TEXT(Table3[[#This Row],[Cell''s Range End]],"0,00")</f>
        <v>3571,00 - 3927,00</v>
      </c>
      <c r="N19" s="31">
        <v>3903</v>
      </c>
      <c r="O19">
        <f t="shared" si="7"/>
        <v>27545037</v>
      </c>
      <c r="P19" t="e">
        <f t="shared" si="8"/>
        <v>#N/A</v>
      </c>
      <c r="S19" t="e">
        <f t="shared" ca="1" si="9"/>
        <v>#VALUE!</v>
      </c>
    </row>
    <row r="20" spans="1:19" x14ac:dyDescent="0.25">
      <c r="A20" s="1">
        <v>1282903123</v>
      </c>
      <c r="B20" s="3">
        <v>5932</v>
      </c>
      <c r="C20" s="3">
        <f t="shared" si="2"/>
        <v>89037.13</v>
      </c>
      <c r="D20">
        <f t="shared" si="3"/>
        <v>83106.13</v>
      </c>
      <c r="E20">
        <f t="shared" si="4"/>
        <v>89037.13</v>
      </c>
      <c r="F20" s="1" t="str">
        <f t="shared" si="0"/>
        <v>83106,13 - 89037,13</v>
      </c>
      <c r="G20" s="1">
        <f t="shared" si="1"/>
        <v>1282903123</v>
      </c>
      <c r="I20" s="1">
        <f t="shared" si="6"/>
        <v>12</v>
      </c>
      <c r="J20" s="1" t="str">
        <f t="shared" si="5"/>
        <v>12 cell</v>
      </c>
      <c r="K20" s="1">
        <f t="shared" si="10"/>
        <v>3928</v>
      </c>
      <c r="L20" s="1">
        <f>Table3[[#This Row],[Num]]*$K$4</f>
        <v>4284</v>
      </c>
      <c r="M20" s="33" t="str">
        <f>TEXT(Table3[[#This Row],[Cell''s Range Start]],"0,00")&amp;" - "&amp;TEXT(Table3[[#This Row],[Cell''s Range End]],"0,00")</f>
        <v>3928,00 - 4284,00</v>
      </c>
      <c r="N20" s="31">
        <v>4123</v>
      </c>
      <c r="O20">
        <f t="shared" si="7"/>
        <v>27545037</v>
      </c>
      <c r="P20" t="e">
        <f t="shared" si="8"/>
        <v>#N/A</v>
      </c>
      <c r="S20" t="e">
        <f t="shared" ca="1" si="9"/>
        <v>#VALUE!</v>
      </c>
    </row>
    <row r="21" spans="1:19" x14ac:dyDescent="0.25">
      <c r="A21" s="1">
        <v>1390614217</v>
      </c>
      <c r="B21" s="3">
        <v>2807</v>
      </c>
      <c r="C21" s="3">
        <f t="shared" si="2"/>
        <v>91844.13</v>
      </c>
      <c r="D21">
        <f t="shared" si="3"/>
        <v>89038.13</v>
      </c>
      <c r="E21">
        <f t="shared" si="4"/>
        <v>91844.13</v>
      </c>
      <c r="F21" s="1" t="str">
        <f t="shared" si="0"/>
        <v>89038,13 - 91844,13</v>
      </c>
      <c r="G21" s="1">
        <f t="shared" si="1"/>
        <v>1390614217</v>
      </c>
      <c r="I21" s="1">
        <f t="shared" si="6"/>
        <v>13</v>
      </c>
      <c r="J21" s="1" t="str">
        <f t="shared" si="5"/>
        <v>13 cell</v>
      </c>
      <c r="K21" s="1">
        <f t="shared" si="10"/>
        <v>4285</v>
      </c>
      <c r="L21" s="1">
        <f>Table3[[#This Row],[Num]]*$K$4</f>
        <v>4641</v>
      </c>
      <c r="M21" s="33" t="str">
        <f>TEXT(Table3[[#This Row],[Cell''s Range Start]],"0,00")&amp;" - "&amp;TEXT(Table3[[#This Row],[Cell''s Range End]],"0,00")</f>
        <v>4285,00 - 4641,00</v>
      </c>
      <c r="N21" s="31">
        <v>4461</v>
      </c>
      <c r="O21">
        <f t="shared" si="7"/>
        <v>27545037</v>
      </c>
      <c r="P21" t="e">
        <f t="shared" si="8"/>
        <v>#N/A</v>
      </c>
      <c r="S21" t="e">
        <f t="shared" ca="1" si="9"/>
        <v>#VALUE!</v>
      </c>
    </row>
    <row r="22" spans="1:19" x14ac:dyDescent="0.25">
      <c r="A22" s="1">
        <v>1536168471</v>
      </c>
      <c r="B22" s="3">
        <v>6348</v>
      </c>
      <c r="C22" s="3">
        <f t="shared" si="2"/>
        <v>98192.13</v>
      </c>
      <c r="D22">
        <f t="shared" si="3"/>
        <v>91845.13</v>
      </c>
      <c r="E22">
        <f t="shared" si="4"/>
        <v>98192.13</v>
      </c>
      <c r="F22" s="1" t="str">
        <f t="shared" si="0"/>
        <v>91845,13 - 98192,13</v>
      </c>
      <c r="G22" s="1">
        <f t="shared" si="1"/>
        <v>1536168471</v>
      </c>
      <c r="I22" s="1">
        <f t="shared" si="6"/>
        <v>14</v>
      </c>
      <c r="J22" s="1" t="str">
        <f t="shared" si="5"/>
        <v>14 cell</v>
      </c>
      <c r="K22" s="1">
        <f t="shared" si="10"/>
        <v>4642</v>
      </c>
      <c r="L22" s="1">
        <f>Table3[[#This Row],[Num]]*$K$4</f>
        <v>4998</v>
      </c>
      <c r="M22" s="33" t="str">
        <f>TEXT(Table3[[#This Row],[Cell''s Range Start]],"0,00")&amp;" - "&amp;TEXT(Table3[[#This Row],[Cell''s Range End]],"0,00")</f>
        <v>4642,00 - 4998,00</v>
      </c>
      <c r="N22" s="31">
        <v>4713</v>
      </c>
      <c r="O22">
        <f t="shared" si="7"/>
        <v>27545037</v>
      </c>
      <c r="P22" t="e">
        <f t="shared" si="8"/>
        <v>#N/A</v>
      </c>
      <c r="S22" t="e">
        <f t="shared" ca="1" si="9"/>
        <v>#VALUE!</v>
      </c>
    </row>
    <row r="23" spans="1:19" x14ac:dyDescent="0.25">
      <c r="A23" s="1">
        <v>1544728256</v>
      </c>
      <c r="B23" s="3">
        <v>7226</v>
      </c>
      <c r="C23" s="3">
        <f t="shared" si="2"/>
        <v>105418.13</v>
      </c>
      <c r="D23">
        <f t="shared" si="3"/>
        <v>98193.13</v>
      </c>
      <c r="E23">
        <f t="shared" si="4"/>
        <v>105418.13</v>
      </c>
      <c r="F23" s="1" t="str">
        <f t="shared" si="0"/>
        <v>98193,13 - 105418,13</v>
      </c>
      <c r="G23" s="1">
        <f t="shared" si="1"/>
        <v>1544728256</v>
      </c>
      <c r="I23" s="1">
        <f t="shared" si="6"/>
        <v>15</v>
      </c>
      <c r="J23" s="1" t="str">
        <f t="shared" si="5"/>
        <v>15 cell</v>
      </c>
      <c r="K23" s="1">
        <f t="shared" si="10"/>
        <v>4999</v>
      </c>
      <c r="L23" s="1">
        <f>Table3[[#This Row],[Num]]*$K$4</f>
        <v>5355</v>
      </c>
      <c r="M23" s="33" t="str">
        <f>TEXT(Table3[[#This Row],[Cell''s Range Start]],"0,00")&amp;" - "&amp;TEXT(Table3[[#This Row],[Cell''s Range End]],"0,00")</f>
        <v>4999,00 - 5355,00</v>
      </c>
      <c r="N23" s="31">
        <v>5315</v>
      </c>
      <c r="O23">
        <f t="shared" si="7"/>
        <v>27545037</v>
      </c>
      <c r="P23" t="e">
        <f t="shared" si="8"/>
        <v>#N/A</v>
      </c>
      <c r="S23" t="e">
        <f t="shared" ca="1" si="9"/>
        <v>#VALUE!</v>
      </c>
    </row>
    <row r="24" spans="1:19" x14ac:dyDescent="0.25">
      <c r="A24" s="1">
        <v>1666441527</v>
      </c>
      <c r="B24" s="3">
        <v>5427</v>
      </c>
      <c r="C24" s="3">
        <f t="shared" si="2"/>
        <v>110845.13</v>
      </c>
      <c r="D24">
        <f t="shared" si="3"/>
        <v>105419.13</v>
      </c>
      <c r="E24">
        <f t="shared" si="4"/>
        <v>110845.13</v>
      </c>
      <c r="F24" s="1" t="str">
        <f t="shared" si="0"/>
        <v>105419,13 - 110845,13</v>
      </c>
      <c r="G24" s="1">
        <f t="shared" si="1"/>
        <v>1666441527</v>
      </c>
      <c r="I24" s="1">
        <f t="shared" si="6"/>
        <v>16</v>
      </c>
      <c r="J24" s="1" t="str">
        <f t="shared" si="5"/>
        <v>16 cell</v>
      </c>
      <c r="K24" s="1">
        <f t="shared" si="10"/>
        <v>5356</v>
      </c>
      <c r="L24" s="1">
        <f>Table3[[#This Row],[Num]]*$K$4</f>
        <v>5712</v>
      </c>
      <c r="M24" s="33" t="str">
        <f>TEXT(Table3[[#This Row],[Cell''s Range Start]],"0,00")&amp;" - "&amp;TEXT(Table3[[#This Row],[Cell''s Range End]],"0,00")</f>
        <v>5356,00 - 5712,00</v>
      </c>
      <c r="N24" s="31">
        <v>5477</v>
      </c>
      <c r="O24">
        <f t="shared" si="7"/>
        <v>27545037</v>
      </c>
      <c r="P24" t="e">
        <f t="shared" si="8"/>
        <v>#N/A</v>
      </c>
      <c r="S24" t="e">
        <f t="shared" ca="1" si="9"/>
        <v>#VALUE!</v>
      </c>
    </row>
    <row r="25" spans="1:19" x14ac:dyDescent="0.25">
      <c r="A25" s="1">
        <v>1702975198</v>
      </c>
      <c r="B25" s="3">
        <v>8644</v>
      </c>
      <c r="C25" s="3">
        <f t="shared" si="2"/>
        <v>119489.13</v>
      </c>
      <c r="D25">
        <f t="shared" si="3"/>
        <v>110846.13</v>
      </c>
      <c r="E25">
        <f t="shared" si="4"/>
        <v>119489.13</v>
      </c>
      <c r="F25" s="1" t="str">
        <f t="shared" si="0"/>
        <v>110846,13 - 119489,13</v>
      </c>
      <c r="G25" s="1">
        <f t="shared" si="1"/>
        <v>1702975198</v>
      </c>
      <c r="I25" s="1">
        <f t="shared" si="6"/>
        <v>17</v>
      </c>
      <c r="J25" s="1" t="str">
        <f t="shared" si="5"/>
        <v>17 cell</v>
      </c>
      <c r="K25" s="1">
        <f t="shared" si="10"/>
        <v>5713</v>
      </c>
      <c r="L25" s="1">
        <f>Table3[[#This Row],[Num]]*$K$4</f>
        <v>6069</v>
      </c>
      <c r="M25" s="33" t="str">
        <f>TEXT(Table3[[#This Row],[Cell''s Range Start]],"0,00")&amp;" - "&amp;TEXT(Table3[[#This Row],[Cell''s Range End]],"0,00")</f>
        <v>5713,00 - 6069,00</v>
      </c>
      <c r="N25" s="31">
        <v>5979</v>
      </c>
      <c r="O25">
        <f t="shared" si="7"/>
        <v>27545037</v>
      </c>
      <c r="P25" t="e">
        <f t="shared" si="8"/>
        <v>#N/A</v>
      </c>
      <c r="S25" t="e">
        <f t="shared" ca="1" si="9"/>
        <v>#VALUE!</v>
      </c>
    </row>
    <row r="26" spans="1:19" x14ac:dyDescent="0.25">
      <c r="A26" s="1">
        <v>1748015447</v>
      </c>
      <c r="B26" s="3">
        <v>7519</v>
      </c>
      <c r="C26" s="3">
        <f t="shared" si="2"/>
        <v>127008.13</v>
      </c>
      <c r="D26">
        <f t="shared" si="3"/>
        <v>119490.13</v>
      </c>
      <c r="E26">
        <f t="shared" si="4"/>
        <v>127008.13</v>
      </c>
      <c r="F26" s="1" t="str">
        <f t="shared" si="0"/>
        <v>119490,13 - 127008,13</v>
      </c>
      <c r="G26" s="1">
        <f t="shared" si="1"/>
        <v>1748015447</v>
      </c>
      <c r="I26" s="1">
        <f t="shared" si="6"/>
        <v>18</v>
      </c>
      <c r="J26" s="1" t="str">
        <f t="shared" si="5"/>
        <v>18 cell</v>
      </c>
      <c r="K26" s="1">
        <f t="shared" si="10"/>
        <v>6070</v>
      </c>
      <c r="L26" s="1">
        <f>Table3[[#This Row],[Num]]*$K$4</f>
        <v>6426</v>
      </c>
      <c r="M26" s="33" t="str">
        <f>TEXT(Table3[[#This Row],[Cell''s Range Start]],"0,00")&amp;" - "&amp;TEXT(Table3[[#This Row],[Cell''s Range End]],"0,00")</f>
        <v>6070,00 - 6426,00</v>
      </c>
      <c r="N26" s="31">
        <v>6155</v>
      </c>
      <c r="O26">
        <f t="shared" si="7"/>
        <v>27545037</v>
      </c>
      <c r="P26" t="e">
        <f t="shared" si="8"/>
        <v>#N/A</v>
      </c>
      <c r="S26" t="e">
        <f t="shared" ca="1" si="9"/>
        <v>#VALUE!</v>
      </c>
    </row>
    <row r="27" spans="1:19" x14ac:dyDescent="0.25">
      <c r="A27" s="1">
        <v>1953588118</v>
      </c>
      <c r="B27" s="3">
        <v>5105</v>
      </c>
      <c r="C27" s="3">
        <f t="shared" si="2"/>
        <v>132113.13</v>
      </c>
      <c r="D27">
        <f t="shared" si="3"/>
        <v>127009.13</v>
      </c>
      <c r="E27">
        <f t="shared" si="4"/>
        <v>132113.13</v>
      </c>
      <c r="F27" s="1" t="str">
        <f t="shared" si="0"/>
        <v>127009,13 - 132113,13</v>
      </c>
      <c r="G27" s="1">
        <f t="shared" si="1"/>
        <v>1953588118</v>
      </c>
      <c r="I27" s="1">
        <f t="shared" si="6"/>
        <v>19</v>
      </c>
      <c r="J27" s="1" t="str">
        <f t="shared" si="5"/>
        <v>19 cell</v>
      </c>
      <c r="K27" s="1">
        <f t="shared" si="10"/>
        <v>6427</v>
      </c>
      <c r="L27" s="1">
        <f>Table3[[#This Row],[Num]]*$K$4</f>
        <v>6783</v>
      </c>
      <c r="M27" s="33" t="str">
        <f>TEXT(Table3[[#This Row],[Cell''s Range Start]],"0,00")&amp;" - "&amp;TEXT(Table3[[#This Row],[Cell''s Range End]],"0,00")</f>
        <v>6427,00 - 6783,00</v>
      </c>
      <c r="N27" s="31">
        <v>6438</v>
      </c>
      <c r="O27">
        <f t="shared" si="7"/>
        <v>27545037</v>
      </c>
      <c r="P27" t="e">
        <f t="shared" si="8"/>
        <v>#N/A</v>
      </c>
      <c r="S27" t="e">
        <f t="shared" ca="1" si="9"/>
        <v>#VALUE!</v>
      </c>
    </row>
    <row r="28" spans="1:19" x14ac:dyDescent="0.25">
      <c r="A28" s="1">
        <v>2079957616</v>
      </c>
      <c r="B28" s="3">
        <v>6258</v>
      </c>
      <c r="C28" s="3">
        <f t="shared" si="2"/>
        <v>138371.13</v>
      </c>
      <c r="D28">
        <f t="shared" si="3"/>
        <v>132114.13</v>
      </c>
      <c r="E28">
        <f t="shared" si="4"/>
        <v>138371.13</v>
      </c>
      <c r="F28" s="1" t="str">
        <f t="shared" si="0"/>
        <v>132114,13 - 138371,13</v>
      </c>
      <c r="G28" s="1">
        <f t="shared" si="1"/>
        <v>2079957616</v>
      </c>
      <c r="I28" s="1">
        <f t="shared" si="6"/>
        <v>20</v>
      </c>
      <c r="J28" s="1" t="str">
        <f t="shared" si="5"/>
        <v>20 cell</v>
      </c>
      <c r="K28" s="1">
        <f t="shared" si="10"/>
        <v>6784</v>
      </c>
      <c r="L28" s="1">
        <f>Table3[[#This Row],[Num]]*$K$4</f>
        <v>7140</v>
      </c>
      <c r="M28" s="33" t="str">
        <f>TEXT(Table3[[#This Row],[Cell''s Range Start]],"0,00")&amp;" - "&amp;TEXT(Table3[[#This Row],[Cell''s Range End]],"0,00")</f>
        <v>6784,00 - 7140,00</v>
      </c>
      <c r="N28" s="31">
        <v>6826</v>
      </c>
      <c r="O28">
        <f t="shared" si="7"/>
        <v>27545037</v>
      </c>
      <c r="P28" t="e">
        <f t="shared" si="8"/>
        <v>#N/A</v>
      </c>
      <c r="S28" t="e">
        <f t="shared" ca="1" si="9"/>
        <v>#VALUE!</v>
      </c>
    </row>
    <row r="29" spans="1:19" x14ac:dyDescent="0.25">
      <c r="A29" s="1">
        <v>2099442850</v>
      </c>
      <c r="B29" s="3">
        <v>731</v>
      </c>
      <c r="C29" s="3">
        <f t="shared" si="2"/>
        <v>139102.13</v>
      </c>
      <c r="D29">
        <f t="shared" si="3"/>
        <v>138372.13</v>
      </c>
      <c r="E29">
        <f t="shared" si="4"/>
        <v>139102.13</v>
      </c>
      <c r="F29" s="1" t="str">
        <f t="shared" si="0"/>
        <v>138372,13 - 139102,13</v>
      </c>
      <c r="G29" s="1">
        <f t="shared" si="1"/>
        <v>2099442850</v>
      </c>
      <c r="I29" s="1">
        <f t="shared" si="6"/>
        <v>21</v>
      </c>
      <c r="J29" s="1" t="str">
        <f t="shared" si="5"/>
        <v>21 cell</v>
      </c>
      <c r="K29" s="1">
        <f t="shared" si="10"/>
        <v>7141</v>
      </c>
      <c r="L29" s="1">
        <f>Table3[[#This Row],[Num]]*$K$4</f>
        <v>7497</v>
      </c>
      <c r="M29" s="33" t="str">
        <f>TEXT(Table3[[#This Row],[Cell''s Range Start]],"0,00")&amp;" - "&amp;TEXT(Table3[[#This Row],[Cell''s Range End]],"0,00")</f>
        <v>7141,00 - 7497,00</v>
      </c>
      <c r="N29" s="31">
        <v>7317</v>
      </c>
      <c r="O29">
        <f t="shared" si="7"/>
        <v>27545037</v>
      </c>
      <c r="P29" t="e">
        <f t="shared" si="8"/>
        <v>#N/A</v>
      </c>
      <c r="S29" t="e">
        <f t="shared" ca="1" si="9"/>
        <v>#VALUE!</v>
      </c>
    </row>
    <row r="30" spans="1:19" x14ac:dyDescent="0.25">
      <c r="A30" s="1">
        <v>2399454051</v>
      </c>
      <c r="B30" s="3">
        <v>4156</v>
      </c>
      <c r="C30" s="3">
        <f t="shared" si="2"/>
        <v>143258.13</v>
      </c>
      <c r="D30">
        <f t="shared" si="3"/>
        <v>139103.13</v>
      </c>
      <c r="E30">
        <f t="shared" si="4"/>
        <v>143258.13</v>
      </c>
      <c r="F30" s="1" t="str">
        <f t="shared" si="0"/>
        <v>139103,13 - 143258,13</v>
      </c>
      <c r="G30" s="1">
        <f t="shared" si="1"/>
        <v>2399454051</v>
      </c>
      <c r="I30" s="1">
        <f t="shared" si="6"/>
        <v>22</v>
      </c>
      <c r="J30" s="1" t="str">
        <f t="shared" si="5"/>
        <v>22 cell</v>
      </c>
      <c r="K30" s="1">
        <f t="shared" si="10"/>
        <v>7498</v>
      </c>
      <c r="L30" s="1">
        <f>Table3[[#This Row],[Num]]*$K$4</f>
        <v>7854</v>
      </c>
      <c r="M30" s="33" t="str">
        <f>TEXT(Table3[[#This Row],[Cell''s Range Start]],"0,00")&amp;" - "&amp;TEXT(Table3[[#This Row],[Cell''s Range End]],"0,00")</f>
        <v>7498,00 - 7854,00</v>
      </c>
      <c r="N30" s="31">
        <v>7678</v>
      </c>
      <c r="O30">
        <f t="shared" si="7"/>
        <v>55416013</v>
      </c>
      <c r="P30" t="str">
        <f t="shared" si="8"/>
        <v>1,00 - 7506,00</v>
      </c>
      <c r="S30" t="e">
        <f t="shared" ca="1" si="9"/>
        <v>#VALUE!</v>
      </c>
    </row>
    <row r="31" spans="1:19" x14ac:dyDescent="0.25">
      <c r="A31" s="1">
        <v>2442634583</v>
      </c>
      <c r="B31" s="3">
        <v>4511</v>
      </c>
      <c r="C31" s="3">
        <f t="shared" si="2"/>
        <v>147769.13</v>
      </c>
      <c r="D31">
        <f t="shared" si="3"/>
        <v>143259.13</v>
      </c>
      <c r="E31">
        <f t="shared" si="4"/>
        <v>147769.13</v>
      </c>
      <c r="F31" s="1" t="str">
        <f t="shared" si="0"/>
        <v>143259,13 - 147769,13</v>
      </c>
      <c r="G31" s="1">
        <f t="shared" si="1"/>
        <v>2442634583</v>
      </c>
      <c r="I31" s="1">
        <f t="shared" si="6"/>
        <v>23</v>
      </c>
      <c r="J31" s="1" t="str">
        <f t="shared" si="5"/>
        <v>23 cell</v>
      </c>
      <c r="K31" s="1">
        <f t="shared" si="10"/>
        <v>7855</v>
      </c>
      <c r="L31" s="1">
        <f>Table3[[#This Row],[Num]]*$K$4</f>
        <v>8211</v>
      </c>
      <c r="M31" s="33" t="str">
        <f>TEXT(Table3[[#This Row],[Cell''s Range Start]],"0,00")&amp;" - "&amp;TEXT(Table3[[#This Row],[Cell''s Range End]],"0,00")</f>
        <v>7855,00 - 8211,00</v>
      </c>
      <c r="N31" s="31">
        <v>7969</v>
      </c>
      <c r="O31">
        <f t="shared" si="7"/>
        <v>55416013</v>
      </c>
      <c r="P31" t="str">
        <f t="shared" si="8"/>
        <v>1,00 - 7506,00</v>
      </c>
      <c r="S31" t="e">
        <f t="shared" ca="1" si="9"/>
        <v>#VALUE!</v>
      </c>
    </row>
    <row r="32" spans="1:19" x14ac:dyDescent="0.25">
      <c r="A32" s="1">
        <v>2680537112</v>
      </c>
      <c r="B32" s="3">
        <v>4968</v>
      </c>
      <c r="C32" s="3">
        <f t="shared" si="2"/>
        <v>152737.13</v>
      </c>
      <c r="D32">
        <f t="shared" si="3"/>
        <v>147770.13</v>
      </c>
      <c r="E32">
        <f t="shared" si="4"/>
        <v>152737.13</v>
      </c>
      <c r="F32" s="1" t="str">
        <f t="shared" si="0"/>
        <v>147770,13 - 152737,13</v>
      </c>
      <c r="G32" s="1">
        <f t="shared" si="1"/>
        <v>2680537112</v>
      </c>
      <c r="I32" s="1">
        <f t="shared" si="6"/>
        <v>24</v>
      </c>
      <c r="J32" s="1" t="str">
        <f t="shared" si="5"/>
        <v>24 cell</v>
      </c>
      <c r="K32" s="1">
        <f t="shared" si="10"/>
        <v>8212</v>
      </c>
      <c r="L32" s="1">
        <f>Table3[[#This Row],[Num]]*$K$4</f>
        <v>8568</v>
      </c>
      <c r="M32" s="33" t="str">
        <f>TEXT(Table3[[#This Row],[Cell''s Range Start]],"0,00")&amp;" - "&amp;TEXT(Table3[[#This Row],[Cell''s Range End]],"0,00")</f>
        <v>8212,00 - 8568,00</v>
      </c>
      <c r="N32" s="31">
        <v>8533</v>
      </c>
      <c r="O32">
        <f t="shared" si="7"/>
        <v>55416013</v>
      </c>
      <c r="P32" t="str">
        <f t="shared" si="8"/>
        <v>1,00 - 7506,00</v>
      </c>
      <c r="S32" t="e">
        <f t="shared" ca="1" si="9"/>
        <v>#VALUE!</v>
      </c>
    </row>
    <row r="33" spans="1:19" x14ac:dyDescent="0.25">
      <c r="A33" s="1">
        <v>2714712437</v>
      </c>
      <c r="B33" s="3">
        <v>15024.36</v>
      </c>
      <c r="C33" s="3">
        <f t="shared" si="2"/>
        <v>167761.49</v>
      </c>
      <c r="D33">
        <f t="shared" si="3"/>
        <v>152738.13</v>
      </c>
      <c r="E33">
        <f t="shared" si="4"/>
        <v>167761.49</v>
      </c>
      <c r="F33" s="1" t="str">
        <f t="shared" si="0"/>
        <v>152738,13 - 167761,49</v>
      </c>
      <c r="G33" s="1">
        <f t="shared" si="1"/>
        <v>2714712437</v>
      </c>
      <c r="I33" s="1">
        <f t="shared" si="6"/>
        <v>25</v>
      </c>
      <c r="J33" s="1" t="str">
        <f t="shared" si="5"/>
        <v>25 cell</v>
      </c>
      <c r="K33" s="1">
        <f t="shared" si="10"/>
        <v>8569</v>
      </c>
      <c r="L33" s="1">
        <f>Table3[[#This Row],[Num]]*$K$4</f>
        <v>8925</v>
      </c>
      <c r="M33" s="33" t="str">
        <f>TEXT(Table3[[#This Row],[Cell''s Range Start]],"0,00")&amp;" - "&amp;TEXT(Table3[[#This Row],[Cell''s Range End]],"0,00")</f>
        <v>8569,00 - 8925,00</v>
      </c>
      <c r="N33" s="31">
        <v>8602</v>
      </c>
      <c r="O33">
        <f t="shared" si="7"/>
        <v>55416013</v>
      </c>
      <c r="P33" t="str">
        <f t="shared" si="8"/>
        <v>1,00 - 7506,00</v>
      </c>
      <c r="S33" t="e">
        <f t="shared" ca="1" si="9"/>
        <v>#VALUE!</v>
      </c>
    </row>
    <row r="34" spans="1:19" x14ac:dyDescent="0.25">
      <c r="A34" s="1">
        <v>2906379133</v>
      </c>
      <c r="B34" s="3">
        <v>6675</v>
      </c>
      <c r="C34" s="3">
        <f t="shared" si="2"/>
        <v>174436.49</v>
      </c>
      <c r="D34">
        <f t="shared" si="3"/>
        <v>167762.49</v>
      </c>
      <c r="E34">
        <f t="shared" si="4"/>
        <v>174436.49</v>
      </c>
      <c r="F34" s="1" t="str">
        <f t="shared" si="0"/>
        <v>167762,49 - 174436,49</v>
      </c>
      <c r="G34" s="1">
        <f t="shared" si="1"/>
        <v>2906379133</v>
      </c>
      <c r="I34" s="1">
        <f t="shared" si="6"/>
        <v>26</v>
      </c>
      <c r="J34" s="1" t="str">
        <f t="shared" si="5"/>
        <v>26 cell</v>
      </c>
      <c r="K34" s="1">
        <f t="shared" si="10"/>
        <v>8926</v>
      </c>
      <c r="L34" s="1">
        <f>Table3[[#This Row],[Num]]*$K$4</f>
        <v>9282</v>
      </c>
      <c r="M34" s="33" t="str">
        <f>TEXT(Table3[[#This Row],[Cell''s Range Start]],"0,00")&amp;" - "&amp;TEXT(Table3[[#This Row],[Cell''s Range End]],"0,00")</f>
        <v>8926,00 - 9282,00</v>
      </c>
      <c r="N34" s="31">
        <v>9136</v>
      </c>
      <c r="O34">
        <f t="shared" si="7"/>
        <v>55416013</v>
      </c>
      <c r="P34" t="str">
        <f t="shared" si="8"/>
        <v>1,00 - 7506,00</v>
      </c>
      <c r="S34" t="e">
        <f t="shared" ca="1" si="9"/>
        <v>#VALUE!</v>
      </c>
    </row>
    <row r="35" spans="1:19" x14ac:dyDescent="0.25">
      <c r="A35" s="1">
        <v>2924562161</v>
      </c>
      <c r="B35" s="3">
        <v>9873</v>
      </c>
      <c r="C35" s="3">
        <f t="shared" si="2"/>
        <v>184309.49</v>
      </c>
      <c r="D35">
        <f t="shared" si="3"/>
        <v>174437.49</v>
      </c>
      <c r="E35">
        <f t="shared" si="4"/>
        <v>184309.49</v>
      </c>
      <c r="F35" s="1" t="str">
        <f t="shared" si="0"/>
        <v>174437,49 - 184309,49</v>
      </c>
      <c r="G35" s="1">
        <f t="shared" si="1"/>
        <v>2924562161</v>
      </c>
      <c r="I35" s="1">
        <f t="shared" si="6"/>
        <v>27</v>
      </c>
      <c r="J35" s="1" t="str">
        <f t="shared" si="5"/>
        <v>27 cell</v>
      </c>
      <c r="K35" s="1">
        <f t="shared" si="10"/>
        <v>9283</v>
      </c>
      <c r="L35" s="1">
        <f>Table3[[#This Row],[Num]]*$K$4</f>
        <v>9639</v>
      </c>
      <c r="M35" s="33" t="str">
        <f>TEXT(Table3[[#This Row],[Cell''s Range Start]],"0,00")&amp;" - "&amp;TEXT(Table3[[#This Row],[Cell''s Range End]],"0,00")</f>
        <v>9283,00 - 9639,00</v>
      </c>
      <c r="N35" s="31">
        <v>9285</v>
      </c>
      <c r="O35">
        <f t="shared" si="7"/>
        <v>55416013</v>
      </c>
      <c r="P35" t="str">
        <f t="shared" si="8"/>
        <v>1,00 - 7506,00</v>
      </c>
      <c r="S35" t="e">
        <f t="shared" ca="1" si="9"/>
        <v>#VALUE!</v>
      </c>
    </row>
    <row r="36" spans="1:19" x14ac:dyDescent="0.25">
      <c r="A36" s="1">
        <v>2969979027</v>
      </c>
      <c r="B36" s="3">
        <v>9312.9</v>
      </c>
      <c r="C36" s="3">
        <f t="shared" si="2"/>
        <v>193622.38999999998</v>
      </c>
      <c r="D36">
        <f t="shared" si="3"/>
        <v>184310.49</v>
      </c>
      <c r="E36">
        <f t="shared" si="4"/>
        <v>193622.38999999998</v>
      </c>
      <c r="F36" s="1" t="str">
        <f t="shared" si="0"/>
        <v>184310,49 - 193622,39</v>
      </c>
      <c r="G36" s="1">
        <f t="shared" si="1"/>
        <v>2969979027</v>
      </c>
      <c r="I36" s="1">
        <f t="shared" si="6"/>
        <v>28</v>
      </c>
      <c r="J36" s="1" t="str">
        <f t="shared" si="5"/>
        <v>28 cell</v>
      </c>
      <c r="K36" s="1">
        <f t="shared" si="10"/>
        <v>9640</v>
      </c>
      <c r="L36" s="1">
        <f>Table3[[#This Row],[Num]]*$K$4</f>
        <v>9996</v>
      </c>
      <c r="M36" s="33" t="str">
        <f>TEXT(Table3[[#This Row],[Cell''s Range Start]],"0,00")&amp;" - "&amp;TEXT(Table3[[#This Row],[Cell''s Range End]],"0,00")</f>
        <v>9640,00 - 9996,00</v>
      </c>
      <c r="N36" s="31">
        <v>9748</v>
      </c>
      <c r="O36">
        <f t="shared" si="7"/>
        <v>55416013</v>
      </c>
      <c r="P36" t="str">
        <f t="shared" si="8"/>
        <v>1,00 - 7506,00</v>
      </c>
      <c r="S36" t="e">
        <f t="shared" ca="1" si="9"/>
        <v>#VALUE!</v>
      </c>
    </row>
    <row r="37" spans="1:19" x14ac:dyDescent="0.25">
      <c r="A37" s="1">
        <v>3171200707</v>
      </c>
      <c r="B37" s="3">
        <v>6193</v>
      </c>
      <c r="C37" s="3">
        <f t="shared" si="2"/>
        <v>199815.38999999998</v>
      </c>
      <c r="D37">
        <f t="shared" si="3"/>
        <v>193623.38999999998</v>
      </c>
      <c r="E37">
        <f t="shared" si="4"/>
        <v>199815.38999999998</v>
      </c>
      <c r="F37" s="1" t="str">
        <f t="shared" si="0"/>
        <v>193623,39 - 199815,39</v>
      </c>
      <c r="G37" s="1">
        <f t="shared" si="1"/>
        <v>3171200707</v>
      </c>
      <c r="I37" s="1">
        <f t="shared" si="6"/>
        <v>29</v>
      </c>
      <c r="J37" s="1" t="str">
        <f t="shared" si="5"/>
        <v>29 cell</v>
      </c>
      <c r="K37" s="1">
        <f t="shared" si="10"/>
        <v>9997</v>
      </c>
      <c r="L37" s="1">
        <f>Table3[[#This Row],[Num]]*$K$4</f>
        <v>10353</v>
      </c>
      <c r="M37" s="33" t="str">
        <f>TEXT(Table3[[#This Row],[Cell''s Range Start]],"0,00")&amp;" - "&amp;TEXT(Table3[[#This Row],[Cell''s Range End]],"0,00")</f>
        <v>9997,00 - 10353,00</v>
      </c>
      <c r="N37" s="31">
        <v>10010</v>
      </c>
      <c r="O37">
        <f t="shared" si="7"/>
        <v>55416013</v>
      </c>
      <c r="P37" t="str">
        <f t="shared" si="8"/>
        <v>1,00 - 7506,00</v>
      </c>
      <c r="S37" t="e">
        <f t="shared" ca="1" si="9"/>
        <v>#VALUE!</v>
      </c>
    </row>
    <row r="38" spans="1:19" x14ac:dyDescent="0.25">
      <c r="A38" s="1">
        <v>3388237396</v>
      </c>
      <c r="B38" s="3">
        <v>9764.82</v>
      </c>
      <c r="C38" s="3">
        <f t="shared" si="2"/>
        <v>209580.21</v>
      </c>
      <c r="D38">
        <f t="shared" si="3"/>
        <v>199816.38999999998</v>
      </c>
      <c r="E38">
        <f t="shared" si="4"/>
        <v>209580.21</v>
      </c>
      <c r="F38" s="1" t="str">
        <f t="shared" si="0"/>
        <v>199816,39 - 209580,21</v>
      </c>
      <c r="G38" s="1">
        <f t="shared" si="1"/>
        <v>3388237396</v>
      </c>
      <c r="I38" s="1">
        <f t="shared" si="6"/>
        <v>30</v>
      </c>
      <c r="J38" s="1" t="str">
        <f t="shared" si="5"/>
        <v>30 cell</v>
      </c>
      <c r="K38" s="1">
        <f t="shared" si="10"/>
        <v>10354</v>
      </c>
      <c r="L38" s="1">
        <f>Table3[[#This Row],[Num]]*$K$4</f>
        <v>10710</v>
      </c>
      <c r="M38" s="33" t="str">
        <f>TEXT(Table3[[#This Row],[Cell''s Range Start]],"0,00")&amp;" - "&amp;TEXT(Table3[[#This Row],[Cell''s Range End]],"0,00")</f>
        <v>10354,00 - 10710,00</v>
      </c>
      <c r="N38" s="31">
        <v>10645</v>
      </c>
      <c r="O38">
        <f t="shared" si="7"/>
        <v>55416013</v>
      </c>
      <c r="P38" t="str">
        <f t="shared" si="8"/>
        <v>1,00 - 7506,00</v>
      </c>
      <c r="S38" t="e">
        <f t="shared" ca="1" si="9"/>
        <v>#VALUE!</v>
      </c>
    </row>
    <row r="39" spans="1:19" x14ac:dyDescent="0.25">
      <c r="A39" s="1">
        <v>3621497785</v>
      </c>
      <c r="B39" s="3">
        <v>2964</v>
      </c>
      <c r="C39" s="3">
        <f t="shared" si="2"/>
        <v>212544.21</v>
      </c>
      <c r="D39">
        <f t="shared" si="3"/>
        <v>209581.21</v>
      </c>
      <c r="E39">
        <f t="shared" si="4"/>
        <v>212544.21</v>
      </c>
      <c r="F39" s="1" t="str">
        <f t="shared" si="0"/>
        <v>209581,21 - 212544,21</v>
      </c>
      <c r="G39" s="1">
        <f t="shared" si="1"/>
        <v>3621497785</v>
      </c>
      <c r="I39" s="1">
        <f t="shared" si="6"/>
        <v>31</v>
      </c>
      <c r="J39" s="1" t="str">
        <f t="shared" si="5"/>
        <v>31 cell</v>
      </c>
      <c r="K39" s="1">
        <f t="shared" si="10"/>
        <v>10711</v>
      </c>
      <c r="L39" s="1">
        <f>Table3[[#This Row],[Num]]*$K$4</f>
        <v>11067</v>
      </c>
      <c r="M39" s="33" t="str">
        <f>TEXT(Table3[[#This Row],[Cell''s Range Start]],"0,00")&amp;" - "&amp;TEXT(Table3[[#This Row],[Cell''s Range End]],"0,00")</f>
        <v>10711,00 - 11067,00</v>
      </c>
      <c r="N39" s="31">
        <v>10768</v>
      </c>
      <c r="O39">
        <f t="shared" si="7"/>
        <v>55416013</v>
      </c>
      <c r="P39" t="str">
        <f t="shared" si="8"/>
        <v>1,00 - 7506,00</v>
      </c>
      <c r="S39" t="e">
        <f t="shared" ca="1" si="9"/>
        <v>#VALUE!</v>
      </c>
    </row>
    <row r="40" spans="1:19" x14ac:dyDescent="0.25">
      <c r="A40" s="1">
        <v>3638200662</v>
      </c>
      <c r="B40" s="3">
        <v>9294</v>
      </c>
      <c r="C40" s="3">
        <f t="shared" si="2"/>
        <v>221838.21</v>
      </c>
      <c r="D40">
        <f t="shared" si="3"/>
        <v>212545.21</v>
      </c>
      <c r="E40">
        <f t="shared" si="4"/>
        <v>221838.21</v>
      </c>
      <c r="F40" s="1" t="str">
        <f t="shared" si="0"/>
        <v>212545,21 - 221838,21</v>
      </c>
      <c r="G40" s="1">
        <f t="shared" si="1"/>
        <v>3638200662</v>
      </c>
      <c r="I40" s="1">
        <f t="shared" si="6"/>
        <v>32</v>
      </c>
      <c r="J40" s="1" t="str">
        <f t="shared" si="5"/>
        <v>32 cell</v>
      </c>
      <c r="K40" s="1">
        <f t="shared" si="10"/>
        <v>11068</v>
      </c>
      <c r="L40" s="1">
        <f>Table3[[#This Row],[Num]]*$K$4</f>
        <v>11424</v>
      </c>
      <c r="M40" s="33" t="str">
        <f>TEXT(Table3[[#This Row],[Cell''s Range Start]],"0,00")&amp;" - "&amp;TEXT(Table3[[#This Row],[Cell''s Range End]],"0,00")</f>
        <v>11068,00 - 11424,00</v>
      </c>
      <c r="N40" s="31">
        <v>11155</v>
      </c>
      <c r="O40">
        <f t="shared" si="7"/>
        <v>55416013</v>
      </c>
      <c r="P40" t="str">
        <f t="shared" si="8"/>
        <v>1,00 - 7506,00</v>
      </c>
      <c r="S40" t="e">
        <f t="shared" ca="1" si="9"/>
        <v>#VALUE!</v>
      </c>
    </row>
    <row r="41" spans="1:19" x14ac:dyDescent="0.25">
      <c r="A41" s="1">
        <v>3723989407</v>
      </c>
      <c r="B41" s="3">
        <v>3486</v>
      </c>
      <c r="C41" s="3">
        <f t="shared" si="2"/>
        <v>225324.21</v>
      </c>
      <c r="D41">
        <f t="shared" si="3"/>
        <v>221839.21</v>
      </c>
      <c r="E41">
        <f t="shared" si="4"/>
        <v>225324.21</v>
      </c>
      <c r="F41" s="1" t="str">
        <f t="shared" si="0"/>
        <v>221839,21 - 225324,21</v>
      </c>
      <c r="G41" s="1">
        <f t="shared" si="1"/>
        <v>3723989407</v>
      </c>
      <c r="I41" s="1">
        <f t="shared" si="6"/>
        <v>33</v>
      </c>
      <c r="J41" s="1" t="str">
        <f t="shared" si="5"/>
        <v>33 cell</v>
      </c>
      <c r="K41" s="1">
        <f t="shared" si="10"/>
        <v>11425</v>
      </c>
      <c r="L41" s="1">
        <f>Table3[[#This Row],[Num]]*$K$4</f>
        <v>11781</v>
      </c>
      <c r="M41" s="33" t="str">
        <f>TEXT(Table3[[#This Row],[Cell''s Range Start]],"0,00")&amp;" - "&amp;TEXT(Table3[[#This Row],[Cell''s Range End]],"0,00")</f>
        <v>11425,00 - 11781,00</v>
      </c>
      <c r="N41" s="31">
        <v>11560</v>
      </c>
      <c r="O41">
        <f t="shared" si="7"/>
        <v>55416013</v>
      </c>
      <c r="P41" t="str">
        <f t="shared" si="8"/>
        <v>1,00 - 7506,00</v>
      </c>
      <c r="S41" t="e">
        <f t="shared" ca="1" si="9"/>
        <v>#VALUE!</v>
      </c>
    </row>
    <row r="42" spans="1:19" x14ac:dyDescent="0.25">
      <c r="A42" s="1">
        <v>3806835104</v>
      </c>
      <c r="B42" s="3">
        <v>5983</v>
      </c>
      <c r="C42" s="3">
        <f t="shared" si="2"/>
        <v>231307.21</v>
      </c>
      <c r="D42">
        <f t="shared" si="3"/>
        <v>225325.21</v>
      </c>
      <c r="E42">
        <f t="shared" si="4"/>
        <v>231307.21</v>
      </c>
      <c r="F42" s="1" t="str">
        <f t="shared" si="0"/>
        <v>225325,21 - 231307,21</v>
      </c>
      <c r="G42" s="1">
        <f t="shared" si="1"/>
        <v>3806835104</v>
      </c>
      <c r="I42" s="1">
        <f t="shared" si="6"/>
        <v>34</v>
      </c>
      <c r="J42" s="1" t="str">
        <f t="shared" si="5"/>
        <v>34 cell</v>
      </c>
      <c r="K42" s="1">
        <f t="shared" si="10"/>
        <v>11782</v>
      </c>
      <c r="L42" s="1">
        <f>Table3[[#This Row],[Num]]*$K$4</f>
        <v>12138</v>
      </c>
      <c r="M42" s="33" t="str">
        <f>TEXT(Table3[[#This Row],[Cell''s Range Start]],"0,00")&amp;" - "&amp;TEXT(Table3[[#This Row],[Cell''s Range End]],"0,00")</f>
        <v>11782,00 - 12138,00</v>
      </c>
      <c r="N42" s="31">
        <v>11915</v>
      </c>
      <c r="O42">
        <f t="shared" si="7"/>
        <v>93006859</v>
      </c>
      <c r="P42" t="str">
        <f t="shared" si="8"/>
        <v>7507,00 - 11707,00</v>
      </c>
      <c r="S42" t="e">
        <f t="shared" ca="1" si="9"/>
        <v>#VALUE!</v>
      </c>
    </row>
    <row r="43" spans="1:19" x14ac:dyDescent="0.25">
      <c r="A43" s="1">
        <v>3812264523</v>
      </c>
      <c r="B43" s="3">
        <v>5871</v>
      </c>
      <c r="C43" s="3">
        <f t="shared" si="2"/>
        <v>237178.21</v>
      </c>
      <c r="D43">
        <f t="shared" si="3"/>
        <v>231308.21</v>
      </c>
      <c r="E43">
        <f t="shared" si="4"/>
        <v>237178.21</v>
      </c>
      <c r="F43" s="1" t="str">
        <f t="shared" si="0"/>
        <v>231308,21 - 237178,21</v>
      </c>
      <c r="G43" s="1">
        <f t="shared" si="1"/>
        <v>3812264523</v>
      </c>
      <c r="I43" s="1">
        <f t="shared" si="6"/>
        <v>35</v>
      </c>
      <c r="J43" s="1" t="str">
        <f t="shared" si="5"/>
        <v>35 cell</v>
      </c>
      <c r="K43" s="1">
        <f t="shared" si="10"/>
        <v>12139</v>
      </c>
      <c r="L43" s="1">
        <f>Table3[[#This Row],[Num]]*$K$4</f>
        <v>12495</v>
      </c>
      <c r="M43" s="33" t="str">
        <f>TEXT(Table3[[#This Row],[Cell''s Range Start]],"0,00")&amp;" - "&amp;TEXT(Table3[[#This Row],[Cell''s Range End]],"0,00")</f>
        <v>12139,00 - 12495,00</v>
      </c>
      <c r="N43" s="31">
        <v>12359</v>
      </c>
      <c r="O43">
        <f t="shared" si="7"/>
        <v>93006859</v>
      </c>
      <c r="P43" t="str">
        <f t="shared" si="8"/>
        <v>7507,00 - 11707,00</v>
      </c>
      <c r="S43" t="e">
        <f t="shared" ca="1" si="9"/>
        <v>#VALUE!</v>
      </c>
    </row>
    <row r="44" spans="1:19" x14ac:dyDescent="0.25">
      <c r="A44" s="1">
        <v>3829618241</v>
      </c>
      <c r="B44" s="3">
        <v>4228</v>
      </c>
      <c r="C44" s="3">
        <f t="shared" si="2"/>
        <v>241406.21</v>
      </c>
      <c r="D44">
        <f t="shared" si="3"/>
        <v>237179.21</v>
      </c>
      <c r="E44">
        <f t="shared" si="4"/>
        <v>241406.21</v>
      </c>
      <c r="F44" s="1" t="str">
        <f t="shared" si="0"/>
        <v>237179,21 - 241406,21</v>
      </c>
      <c r="G44" s="1">
        <f t="shared" si="1"/>
        <v>3829618241</v>
      </c>
      <c r="I44" s="1">
        <f t="shared" si="6"/>
        <v>36</v>
      </c>
      <c r="J44" s="1" t="str">
        <f t="shared" si="5"/>
        <v>36 cell</v>
      </c>
      <c r="K44" s="1">
        <f t="shared" si="10"/>
        <v>12496</v>
      </c>
      <c r="L44" s="1">
        <f>Table3[[#This Row],[Num]]*$K$4</f>
        <v>12852</v>
      </c>
      <c r="M44" s="33" t="str">
        <f>TEXT(Table3[[#This Row],[Cell''s Range Start]],"0,00")&amp;" - "&amp;TEXT(Table3[[#This Row],[Cell''s Range End]],"0,00")</f>
        <v>12496,00 - 12852,00</v>
      </c>
      <c r="N44" s="31">
        <v>12633</v>
      </c>
      <c r="O44">
        <f t="shared" si="7"/>
        <v>93006859</v>
      </c>
      <c r="P44" t="str">
        <f t="shared" si="8"/>
        <v>7507,00 - 11707,00</v>
      </c>
      <c r="S44" t="e">
        <f t="shared" ca="1" si="9"/>
        <v>#VALUE!</v>
      </c>
    </row>
    <row r="45" spans="1:19" x14ac:dyDescent="0.25">
      <c r="A45" s="1">
        <v>3975362830</v>
      </c>
      <c r="B45" s="3">
        <v>27</v>
      </c>
      <c r="C45" s="3">
        <f t="shared" si="2"/>
        <v>241433.21</v>
      </c>
      <c r="D45">
        <f t="shared" si="3"/>
        <v>241407.21</v>
      </c>
      <c r="E45">
        <f t="shared" si="4"/>
        <v>241433.21</v>
      </c>
      <c r="F45" s="1" t="str">
        <f t="shared" si="0"/>
        <v>241407,21 - 241433,21</v>
      </c>
      <c r="G45" s="1">
        <f t="shared" si="1"/>
        <v>3975362830</v>
      </c>
      <c r="I45" s="1">
        <f t="shared" si="6"/>
        <v>37</v>
      </c>
      <c r="J45" s="1" t="str">
        <f t="shared" si="5"/>
        <v>37 cell</v>
      </c>
      <c r="K45" s="1">
        <f t="shared" si="10"/>
        <v>12853</v>
      </c>
      <c r="L45" s="1">
        <f>Table3[[#This Row],[Num]]*$K$4</f>
        <v>13209</v>
      </c>
      <c r="M45" s="33" t="str">
        <f>TEXT(Table3[[#This Row],[Cell''s Range Start]],"0,00")&amp;" - "&amp;TEXT(Table3[[#This Row],[Cell''s Range End]],"0,00")</f>
        <v>12853,00 - 13209,00</v>
      </c>
      <c r="N45" s="31">
        <v>13146</v>
      </c>
      <c r="O45">
        <f t="shared" si="7"/>
        <v>93006859</v>
      </c>
      <c r="P45" t="str">
        <f t="shared" si="8"/>
        <v>7507,00 - 11707,00</v>
      </c>
      <c r="S45" t="e">
        <f t="shared" ca="1" si="9"/>
        <v>#VALUE!</v>
      </c>
    </row>
    <row r="46" spans="1:19" x14ac:dyDescent="0.25">
      <c r="A46" s="1">
        <v>4046691560</v>
      </c>
      <c r="B46" s="3">
        <v>8137</v>
      </c>
      <c r="C46" s="3">
        <f t="shared" si="2"/>
        <v>249570.21</v>
      </c>
      <c r="D46">
        <f t="shared" si="3"/>
        <v>241434.21</v>
      </c>
      <c r="E46">
        <f t="shared" si="4"/>
        <v>249570.21</v>
      </c>
      <c r="F46" s="1" t="str">
        <f t="shared" si="0"/>
        <v>241434,21 - 249570,21</v>
      </c>
      <c r="G46" s="1">
        <f t="shared" si="1"/>
        <v>4046691560</v>
      </c>
      <c r="I46" s="1">
        <f t="shared" si="6"/>
        <v>38</v>
      </c>
      <c r="J46" s="1" t="str">
        <f t="shared" si="5"/>
        <v>38 cell</v>
      </c>
      <c r="K46" s="1">
        <f t="shared" si="10"/>
        <v>13210</v>
      </c>
      <c r="L46" s="1">
        <f>Table3[[#This Row],[Num]]*$K$4</f>
        <v>13566</v>
      </c>
      <c r="M46" s="33" t="str">
        <f>TEXT(Table3[[#This Row],[Cell''s Range Start]],"0,00")&amp;" - "&amp;TEXT(Table3[[#This Row],[Cell''s Range End]],"0,00")</f>
        <v>13210,00 - 13566,00</v>
      </c>
      <c r="N46" s="31">
        <v>13320</v>
      </c>
      <c r="O46">
        <f t="shared" si="7"/>
        <v>93006859</v>
      </c>
      <c r="P46" t="str">
        <f t="shared" si="8"/>
        <v>7507,00 - 11707,00</v>
      </c>
      <c r="S46" t="e">
        <f t="shared" ca="1" si="9"/>
        <v>#VALUE!</v>
      </c>
    </row>
    <row r="47" spans="1:19" x14ac:dyDescent="0.25">
      <c r="A47" s="1">
        <v>4145307595</v>
      </c>
      <c r="B47" s="3">
        <v>7455</v>
      </c>
      <c r="C47" s="3">
        <f t="shared" si="2"/>
        <v>257025.21</v>
      </c>
      <c r="D47">
        <f t="shared" si="3"/>
        <v>249571.21</v>
      </c>
      <c r="E47">
        <f t="shared" si="4"/>
        <v>257025.21</v>
      </c>
      <c r="F47" s="1" t="str">
        <f t="shared" si="0"/>
        <v>249571,21 - 257025,21</v>
      </c>
      <c r="G47" s="1">
        <f t="shared" si="1"/>
        <v>4145307595</v>
      </c>
      <c r="I47" s="1">
        <f t="shared" si="6"/>
        <v>39</v>
      </c>
      <c r="J47" s="1" t="str">
        <f t="shared" si="5"/>
        <v>39 cell</v>
      </c>
      <c r="K47" s="1">
        <f t="shared" si="10"/>
        <v>13567</v>
      </c>
      <c r="L47" s="1">
        <f>Table3[[#This Row],[Num]]*$K$4</f>
        <v>13923</v>
      </c>
      <c r="M47" s="33" t="str">
        <f>TEXT(Table3[[#This Row],[Cell''s Range Start]],"0,00")&amp;" - "&amp;TEXT(Table3[[#This Row],[Cell''s Range End]],"0,00")</f>
        <v>13567,00 - 13923,00</v>
      </c>
      <c r="N47" s="31">
        <v>13745</v>
      </c>
      <c r="O47">
        <f t="shared" si="7"/>
        <v>93006859</v>
      </c>
      <c r="P47" t="str">
        <f t="shared" si="8"/>
        <v>7507,00 - 11707,00</v>
      </c>
      <c r="S47" t="e">
        <f t="shared" ca="1" si="9"/>
        <v>#VALUE!</v>
      </c>
    </row>
    <row r="48" spans="1:19" x14ac:dyDescent="0.25">
      <c r="A48" s="1">
        <v>4177855353</v>
      </c>
      <c r="B48" s="3">
        <v>7441</v>
      </c>
      <c r="C48" s="3">
        <f t="shared" si="2"/>
        <v>264466.20999999996</v>
      </c>
      <c r="D48">
        <f t="shared" si="3"/>
        <v>257026.21</v>
      </c>
      <c r="E48">
        <f t="shared" si="4"/>
        <v>264466.20999999996</v>
      </c>
      <c r="F48" s="1" t="str">
        <f t="shared" si="0"/>
        <v>257026,21 - 264466,21</v>
      </c>
      <c r="G48" s="1">
        <f t="shared" si="1"/>
        <v>4177855353</v>
      </c>
      <c r="I48" s="1">
        <f t="shared" si="6"/>
        <v>40</v>
      </c>
      <c r="J48" s="1" t="str">
        <f t="shared" si="5"/>
        <v>40 cell</v>
      </c>
      <c r="K48" s="1">
        <f t="shared" si="10"/>
        <v>13924</v>
      </c>
      <c r="L48" s="1">
        <f>Table3[[#This Row],[Num]]*$K$4</f>
        <v>14280</v>
      </c>
      <c r="M48" s="33" t="str">
        <f>TEXT(Table3[[#This Row],[Cell''s Range Start]],"0,00")&amp;" - "&amp;TEXT(Table3[[#This Row],[Cell''s Range End]],"0,00")</f>
        <v>13924,00 - 14280,00</v>
      </c>
      <c r="N48" s="31">
        <v>14003</v>
      </c>
      <c r="O48">
        <f t="shared" si="7"/>
        <v>93006859</v>
      </c>
      <c r="P48" t="str">
        <f t="shared" si="8"/>
        <v>7507,00 - 11707,00</v>
      </c>
      <c r="S48" t="e">
        <f t="shared" ca="1" si="9"/>
        <v>#VALUE!</v>
      </c>
    </row>
    <row r="49" spans="1:19" x14ac:dyDescent="0.25">
      <c r="A49" s="1">
        <v>4259682376</v>
      </c>
      <c r="B49" s="3">
        <v>2253</v>
      </c>
      <c r="C49" s="3">
        <f t="shared" si="2"/>
        <v>266719.20999999996</v>
      </c>
      <c r="D49">
        <f t="shared" si="3"/>
        <v>264467.20999999996</v>
      </c>
      <c r="E49">
        <f t="shared" si="4"/>
        <v>266719.20999999996</v>
      </c>
      <c r="F49" s="1" t="str">
        <f t="shared" si="0"/>
        <v>264467,21 - 266719,21</v>
      </c>
      <c r="G49" s="1">
        <f t="shared" si="1"/>
        <v>4259682376</v>
      </c>
      <c r="I49" s="1">
        <f t="shared" si="6"/>
        <v>41</v>
      </c>
      <c r="J49" s="1" t="str">
        <f t="shared" si="5"/>
        <v>41 cell</v>
      </c>
      <c r="K49" s="1">
        <f t="shared" si="10"/>
        <v>14281</v>
      </c>
      <c r="L49" s="1">
        <f>Table3[[#This Row],[Num]]*$K$4</f>
        <v>14637</v>
      </c>
      <c r="M49" s="33" t="str">
        <f>TEXT(Table3[[#This Row],[Cell''s Range Start]],"0,00")&amp;" - "&amp;TEXT(Table3[[#This Row],[Cell''s Range End]],"0,00")</f>
        <v>14281,00 - 14637,00</v>
      </c>
      <c r="N49" s="31">
        <v>14462</v>
      </c>
      <c r="O49">
        <f t="shared" si="7"/>
        <v>123645023</v>
      </c>
      <c r="P49" t="str">
        <f t="shared" si="8"/>
        <v>11708,00 - 14153,00</v>
      </c>
      <c r="S49" t="e">
        <f t="shared" ca="1" si="9"/>
        <v>#VALUE!</v>
      </c>
    </row>
    <row r="50" spans="1:19" x14ac:dyDescent="0.25">
      <c r="A50" s="1">
        <v>4271825679</v>
      </c>
      <c r="B50" s="3">
        <v>4885</v>
      </c>
      <c r="C50" s="3">
        <f t="shared" si="2"/>
        <v>271604.20999999996</v>
      </c>
      <c r="D50">
        <f t="shared" si="3"/>
        <v>266720.20999999996</v>
      </c>
      <c r="E50">
        <f t="shared" si="4"/>
        <v>271604.20999999996</v>
      </c>
      <c r="F50" s="1" t="str">
        <f t="shared" si="0"/>
        <v>266720,21 - 271604,21</v>
      </c>
      <c r="G50" s="1">
        <f t="shared" si="1"/>
        <v>4271825679</v>
      </c>
      <c r="I50" s="1">
        <f t="shared" si="6"/>
        <v>42</v>
      </c>
      <c r="J50" s="1" t="str">
        <f t="shared" si="5"/>
        <v>42 cell</v>
      </c>
      <c r="K50" s="1">
        <f t="shared" si="10"/>
        <v>14638</v>
      </c>
      <c r="L50" s="1">
        <f>Table3[[#This Row],[Num]]*$K$4</f>
        <v>14994</v>
      </c>
      <c r="M50" s="33" t="str">
        <f>TEXT(Table3[[#This Row],[Cell''s Range Start]],"0,00")&amp;" - "&amp;TEXT(Table3[[#This Row],[Cell''s Range End]],"0,00")</f>
        <v>14638,00 - 14994,00</v>
      </c>
      <c r="N50" s="31">
        <v>14926</v>
      </c>
      <c r="O50">
        <f t="shared" si="7"/>
        <v>123645023</v>
      </c>
      <c r="P50" t="str">
        <f t="shared" si="8"/>
        <v>11708,00 - 14153,00</v>
      </c>
      <c r="S50" t="e">
        <f t="shared" ca="1" si="9"/>
        <v>#VALUE!</v>
      </c>
    </row>
    <row r="51" spans="1:19" x14ac:dyDescent="0.25">
      <c r="A51" s="1">
        <v>4294426239</v>
      </c>
      <c r="B51" s="3">
        <v>617</v>
      </c>
      <c r="C51" s="3">
        <f t="shared" si="2"/>
        <v>272221.20999999996</v>
      </c>
      <c r="D51">
        <f t="shared" si="3"/>
        <v>271605.20999999996</v>
      </c>
      <c r="E51">
        <f t="shared" si="4"/>
        <v>272221.20999999996</v>
      </c>
      <c r="F51" s="1" t="str">
        <f t="shared" si="0"/>
        <v>271605,21 - 272221,21</v>
      </c>
      <c r="G51" s="1">
        <f t="shared" si="1"/>
        <v>4294426239</v>
      </c>
      <c r="I51" s="1">
        <f t="shared" si="6"/>
        <v>43</v>
      </c>
      <c r="J51" s="1" t="str">
        <f t="shared" si="5"/>
        <v>43 cell</v>
      </c>
      <c r="K51" s="1">
        <f t="shared" si="10"/>
        <v>14995</v>
      </c>
      <c r="L51" s="1">
        <f>Table3[[#This Row],[Num]]*$K$4</f>
        <v>15351</v>
      </c>
      <c r="M51" s="33" t="str">
        <f>TEXT(Table3[[#This Row],[Cell''s Range Start]],"0,00")&amp;" - "&amp;TEXT(Table3[[#This Row],[Cell''s Range End]],"0,00")</f>
        <v>14995,00 - 15351,00</v>
      </c>
      <c r="N51" s="31">
        <v>15019</v>
      </c>
      <c r="O51">
        <f t="shared" si="7"/>
        <v>123645023</v>
      </c>
      <c r="P51" t="str">
        <f t="shared" si="8"/>
        <v>11708,00 - 14153,00</v>
      </c>
      <c r="S51" t="e">
        <f t="shared" ca="1" si="9"/>
        <v>#VALUE!</v>
      </c>
    </row>
    <row r="52" spans="1:19" x14ac:dyDescent="0.25">
      <c r="A52" s="1">
        <v>4494083848</v>
      </c>
      <c r="B52" s="3">
        <v>6824</v>
      </c>
      <c r="C52" s="3">
        <f t="shared" si="2"/>
        <v>279045.20999999996</v>
      </c>
      <c r="D52">
        <f t="shared" si="3"/>
        <v>272222.20999999996</v>
      </c>
      <c r="E52">
        <f t="shared" si="4"/>
        <v>279045.20999999996</v>
      </c>
      <c r="F52" s="1" t="str">
        <f t="shared" si="0"/>
        <v>272222,21 - 279045,21</v>
      </c>
      <c r="G52" s="1">
        <f t="shared" si="1"/>
        <v>4494083848</v>
      </c>
      <c r="I52" s="1">
        <f t="shared" si="6"/>
        <v>44</v>
      </c>
      <c r="J52" s="1" t="str">
        <f t="shared" si="5"/>
        <v>44 cell</v>
      </c>
      <c r="K52" s="1">
        <f t="shared" si="10"/>
        <v>15352</v>
      </c>
      <c r="L52" s="1">
        <f>Table3[[#This Row],[Num]]*$K$4</f>
        <v>15708</v>
      </c>
      <c r="M52" s="33" t="str">
        <f>TEXT(Table3[[#This Row],[Cell''s Range Start]],"0,00")&amp;" - "&amp;TEXT(Table3[[#This Row],[Cell''s Range End]],"0,00")</f>
        <v>15352,00 - 15708,00</v>
      </c>
      <c r="N52" s="31">
        <v>15482</v>
      </c>
      <c r="O52">
        <f t="shared" si="7"/>
        <v>123645023</v>
      </c>
      <c r="P52" t="str">
        <f t="shared" si="8"/>
        <v>11708,00 - 14153,00</v>
      </c>
      <c r="S52" t="e">
        <f t="shared" ca="1" si="9"/>
        <v>#VALUE!</v>
      </c>
    </row>
    <row r="53" spans="1:19" x14ac:dyDescent="0.25">
      <c r="A53" s="1">
        <v>4881618322</v>
      </c>
      <c r="B53" s="3">
        <v>10402</v>
      </c>
      <c r="C53" s="3">
        <f t="shared" si="2"/>
        <v>289447.20999999996</v>
      </c>
      <c r="D53">
        <f t="shared" si="3"/>
        <v>279046.20999999996</v>
      </c>
      <c r="E53">
        <f t="shared" si="4"/>
        <v>289447.20999999996</v>
      </c>
      <c r="F53" s="1" t="str">
        <f t="shared" si="0"/>
        <v>279046,21 - 289447,21</v>
      </c>
      <c r="G53" s="1">
        <f t="shared" si="1"/>
        <v>4881618322</v>
      </c>
      <c r="I53" s="1">
        <f t="shared" si="6"/>
        <v>45</v>
      </c>
      <c r="J53" s="1" t="str">
        <f t="shared" si="5"/>
        <v>45 cell</v>
      </c>
      <c r="K53" s="1">
        <f t="shared" si="10"/>
        <v>15709</v>
      </c>
      <c r="L53" s="1">
        <f>Table3[[#This Row],[Num]]*$K$4</f>
        <v>16065</v>
      </c>
      <c r="M53" s="33" t="str">
        <f>TEXT(Table3[[#This Row],[Cell''s Range Start]],"0,00")&amp;" - "&amp;TEXT(Table3[[#This Row],[Cell''s Range End]],"0,00")</f>
        <v>15709,00 - 16065,00</v>
      </c>
      <c r="N53" s="31">
        <v>15765</v>
      </c>
      <c r="O53">
        <f t="shared" si="7"/>
        <v>123645023</v>
      </c>
      <c r="P53" t="str">
        <f t="shared" si="8"/>
        <v>11708,00 - 14153,00</v>
      </c>
      <c r="S53" t="e">
        <f t="shared" ca="1" si="9"/>
        <v>#VALUE!</v>
      </c>
    </row>
    <row r="54" spans="1:19" x14ac:dyDescent="0.25">
      <c r="A54" s="1">
        <v>4927657057</v>
      </c>
      <c r="B54" s="3">
        <v>5466</v>
      </c>
      <c r="C54" s="3">
        <f t="shared" si="2"/>
        <v>294913.20999999996</v>
      </c>
      <c r="D54">
        <f t="shared" si="3"/>
        <v>289448.20999999996</v>
      </c>
      <c r="E54">
        <f t="shared" si="4"/>
        <v>294913.20999999996</v>
      </c>
      <c r="F54" s="1" t="str">
        <f t="shared" si="0"/>
        <v>289448,21 - 294913,21</v>
      </c>
      <c r="G54" s="1">
        <f t="shared" si="1"/>
        <v>4927657057</v>
      </c>
      <c r="I54" s="1">
        <f t="shared" si="6"/>
        <v>46</v>
      </c>
      <c r="J54" s="1" t="str">
        <f t="shared" si="5"/>
        <v>46 cell</v>
      </c>
      <c r="K54" s="1">
        <f t="shared" si="10"/>
        <v>16066</v>
      </c>
      <c r="L54" s="1">
        <f>Table3[[#This Row],[Num]]*$K$4</f>
        <v>16422</v>
      </c>
      <c r="M54" s="33" t="str">
        <f>TEXT(Table3[[#This Row],[Cell''s Range Start]],"0,00")&amp;" - "&amp;TEXT(Table3[[#This Row],[Cell''s Range End]],"0,00")</f>
        <v>16066,00 - 16422,00</v>
      </c>
      <c r="N54" s="31">
        <v>16380</v>
      </c>
      <c r="O54">
        <f t="shared" si="7"/>
        <v>123645023</v>
      </c>
      <c r="P54" t="str">
        <f t="shared" si="8"/>
        <v>11708,00 - 14153,00</v>
      </c>
      <c r="S54" t="e">
        <f t="shared" ca="1" si="9"/>
        <v>#VALUE!</v>
      </c>
    </row>
    <row r="55" spans="1:19" x14ac:dyDescent="0.25">
      <c r="A55" s="1">
        <v>5080141194</v>
      </c>
      <c r="B55" s="3">
        <v>458</v>
      </c>
      <c r="C55" s="3">
        <f t="shared" si="2"/>
        <v>295371.20999999996</v>
      </c>
      <c r="D55">
        <f t="shared" si="3"/>
        <v>294914.20999999996</v>
      </c>
      <c r="E55">
        <f t="shared" si="4"/>
        <v>295371.20999999996</v>
      </c>
      <c r="F55" s="1" t="str">
        <f t="shared" si="0"/>
        <v>294914,21 - 295371,21</v>
      </c>
      <c r="G55" s="1">
        <f t="shared" si="1"/>
        <v>5080141194</v>
      </c>
      <c r="I55" s="1">
        <f t="shared" si="6"/>
        <v>47</v>
      </c>
      <c r="J55" s="1" t="str">
        <f t="shared" si="5"/>
        <v>47 cell</v>
      </c>
      <c r="K55" s="1">
        <f t="shared" si="10"/>
        <v>16423</v>
      </c>
      <c r="L55" s="1">
        <f>Table3[[#This Row],[Num]]*$K$4</f>
        <v>16779</v>
      </c>
      <c r="M55" s="33" t="str">
        <f>TEXT(Table3[[#This Row],[Cell''s Range Start]],"0,00")&amp;" - "&amp;TEXT(Table3[[#This Row],[Cell''s Range End]],"0,00")</f>
        <v>16423,00 - 16779,00</v>
      </c>
      <c r="N55" s="31">
        <v>16573</v>
      </c>
      <c r="O55">
        <f t="shared" si="7"/>
        <v>123645023</v>
      </c>
      <c r="P55" t="str">
        <f t="shared" si="8"/>
        <v>11708,00 - 14153,00</v>
      </c>
      <c r="S55" t="e">
        <f t="shared" ca="1" si="9"/>
        <v>#VALUE!</v>
      </c>
    </row>
    <row r="56" spans="1:19" x14ac:dyDescent="0.25">
      <c r="A56" s="1">
        <v>5364802553</v>
      </c>
      <c r="B56" s="3">
        <v>160.08000000000001</v>
      </c>
      <c r="C56" s="3">
        <f t="shared" si="2"/>
        <v>295531.28999999998</v>
      </c>
      <c r="D56">
        <f t="shared" si="3"/>
        <v>295372.20999999996</v>
      </c>
      <c r="E56">
        <f t="shared" si="4"/>
        <v>295531.28999999998</v>
      </c>
      <c r="F56" s="1" t="str">
        <f t="shared" si="0"/>
        <v>295372,21 - 295531,29</v>
      </c>
      <c r="G56" s="1">
        <f t="shared" si="1"/>
        <v>5364802553</v>
      </c>
      <c r="I56" s="1">
        <f t="shared" si="6"/>
        <v>48</v>
      </c>
      <c r="J56" s="1" t="str">
        <f t="shared" si="5"/>
        <v>48 cell</v>
      </c>
      <c r="K56" s="1">
        <f t="shared" si="10"/>
        <v>16780</v>
      </c>
      <c r="L56" s="1">
        <f>Table3[[#This Row],[Num]]*$K$4</f>
        <v>17136</v>
      </c>
      <c r="M56" s="33" t="str">
        <f>TEXT(Table3[[#This Row],[Cell''s Range Start]],"0,00")&amp;" - "&amp;TEXT(Table3[[#This Row],[Cell''s Range End]],"0,00")</f>
        <v>16780,00 - 17136,00</v>
      </c>
      <c r="N56" s="31">
        <v>17122</v>
      </c>
      <c r="O56">
        <f t="shared" si="7"/>
        <v>123645023</v>
      </c>
      <c r="P56" t="str">
        <f t="shared" si="8"/>
        <v>11708,00 - 14153,00</v>
      </c>
      <c r="S56" t="e">
        <f t="shared" ca="1" si="9"/>
        <v>#VALUE!</v>
      </c>
    </row>
    <row r="57" spans="1:19" x14ac:dyDescent="0.25">
      <c r="A57" s="1">
        <v>5641290183</v>
      </c>
      <c r="B57" s="3">
        <v>5449</v>
      </c>
      <c r="C57" s="3">
        <f t="shared" si="2"/>
        <v>300980.28999999998</v>
      </c>
      <c r="D57">
        <f t="shared" si="3"/>
        <v>295532.28999999998</v>
      </c>
      <c r="E57">
        <f t="shared" si="4"/>
        <v>300980.28999999998</v>
      </c>
      <c r="F57" s="1" t="str">
        <f t="shared" si="0"/>
        <v>295532,29 - 300980,29</v>
      </c>
      <c r="G57" s="1">
        <f t="shared" si="1"/>
        <v>5641290183</v>
      </c>
      <c r="I57" s="1">
        <f t="shared" si="6"/>
        <v>49</v>
      </c>
      <c r="J57" s="1" t="str">
        <f t="shared" si="5"/>
        <v>49 cell</v>
      </c>
      <c r="K57" s="1">
        <f t="shared" si="10"/>
        <v>17137</v>
      </c>
      <c r="L57" s="1">
        <f>Table3[[#This Row],[Num]]*$K$4</f>
        <v>17493</v>
      </c>
      <c r="M57" s="33" t="str">
        <f>TEXT(Table3[[#This Row],[Cell''s Range Start]],"0,00")&amp;" - "&amp;TEXT(Table3[[#This Row],[Cell''s Range End]],"0,00")</f>
        <v>17137,00 - 17493,00</v>
      </c>
      <c r="N57" s="31">
        <v>17432</v>
      </c>
      <c r="O57">
        <f t="shared" si="7"/>
        <v>123645023</v>
      </c>
      <c r="P57" t="str">
        <f t="shared" si="8"/>
        <v>11708,00 - 14153,00</v>
      </c>
      <c r="S57" t="e">
        <f t="shared" ca="1" si="9"/>
        <v>#VALUE!</v>
      </c>
    </row>
    <row r="58" spans="1:19" x14ac:dyDescent="0.25">
      <c r="A58" s="1">
        <v>5672264098</v>
      </c>
      <c r="B58" s="3">
        <v>9945.18</v>
      </c>
      <c r="C58" s="3">
        <f t="shared" si="2"/>
        <v>310925.46999999997</v>
      </c>
      <c r="D58">
        <f t="shared" si="3"/>
        <v>300981.28999999998</v>
      </c>
      <c r="E58">
        <f t="shared" si="4"/>
        <v>310925.46999999997</v>
      </c>
      <c r="F58" s="1" t="str">
        <f t="shared" si="0"/>
        <v>300981,29 - 310925,47</v>
      </c>
      <c r="G58" s="1">
        <f t="shared" si="1"/>
        <v>5672264098</v>
      </c>
      <c r="I58" s="1">
        <f t="shared" si="6"/>
        <v>50</v>
      </c>
      <c r="J58" s="1" t="str">
        <f t="shared" si="5"/>
        <v>50 cell</v>
      </c>
      <c r="K58" s="1">
        <f t="shared" si="10"/>
        <v>17494</v>
      </c>
      <c r="L58" s="1">
        <f>Table3[[#This Row],[Num]]*$K$4</f>
        <v>17850</v>
      </c>
      <c r="M58" s="33" t="str">
        <f>TEXT(Table3[[#This Row],[Cell''s Range Start]],"0,00")&amp;" - "&amp;TEXT(Table3[[#This Row],[Cell''s Range End]],"0,00")</f>
        <v>17494,00 - 17850,00</v>
      </c>
      <c r="N58" s="31">
        <v>17695</v>
      </c>
      <c r="O58">
        <f t="shared" si="7"/>
        <v>123645023</v>
      </c>
      <c r="P58" t="str">
        <f t="shared" si="8"/>
        <v>11708,00 - 14153,00</v>
      </c>
      <c r="S58" t="e">
        <f t="shared" ca="1" si="9"/>
        <v>#VALUE!</v>
      </c>
    </row>
    <row r="59" spans="1:19" x14ac:dyDescent="0.25">
      <c r="A59" s="1">
        <v>5822411556</v>
      </c>
      <c r="B59" s="3">
        <v>6429</v>
      </c>
      <c r="C59" s="3">
        <f t="shared" si="2"/>
        <v>317354.46999999997</v>
      </c>
      <c r="D59">
        <f t="shared" si="3"/>
        <v>310926.46999999997</v>
      </c>
      <c r="E59">
        <f t="shared" si="4"/>
        <v>317354.46999999997</v>
      </c>
      <c r="F59" s="1" t="str">
        <f t="shared" si="0"/>
        <v>310926,47 - 317354,47</v>
      </c>
      <c r="G59" s="1">
        <f t="shared" si="1"/>
        <v>5822411556</v>
      </c>
      <c r="I59" s="1">
        <f t="shared" si="6"/>
        <v>51</v>
      </c>
      <c r="J59" s="1" t="str">
        <f t="shared" si="5"/>
        <v>51 cell</v>
      </c>
      <c r="K59" s="1">
        <f t="shared" si="10"/>
        <v>17851</v>
      </c>
      <c r="L59" s="1">
        <f>Table3[[#This Row],[Num]]*$K$4</f>
        <v>18207</v>
      </c>
      <c r="M59" s="33" t="str">
        <f>TEXT(Table3[[#This Row],[Cell''s Range Start]],"0,00")&amp;" - "&amp;TEXT(Table3[[#This Row],[Cell''s Range End]],"0,00")</f>
        <v>17851,00 - 18207,00</v>
      </c>
      <c r="N59" s="31">
        <v>18053</v>
      </c>
      <c r="O59">
        <f t="shared" si="7"/>
        <v>123645023</v>
      </c>
      <c r="P59" t="str">
        <f t="shared" si="8"/>
        <v>11708,00 - 14153,00</v>
      </c>
      <c r="S59" t="e">
        <f t="shared" ca="1" si="9"/>
        <v>#VALUE!</v>
      </c>
    </row>
    <row r="60" spans="1:19" x14ac:dyDescent="0.25">
      <c r="A60" s="1">
        <v>5896450110</v>
      </c>
      <c r="B60" s="3">
        <v>5693</v>
      </c>
      <c r="C60" s="3">
        <f t="shared" si="2"/>
        <v>323047.46999999997</v>
      </c>
      <c r="D60">
        <f t="shared" si="3"/>
        <v>317355.46999999997</v>
      </c>
      <c r="E60">
        <f t="shared" si="4"/>
        <v>323047.46999999997</v>
      </c>
      <c r="F60" s="1" t="str">
        <f t="shared" si="0"/>
        <v>317355,47 - 323047,47</v>
      </c>
      <c r="G60" s="1">
        <f t="shared" si="1"/>
        <v>5896450110</v>
      </c>
      <c r="I60" s="1">
        <f t="shared" si="6"/>
        <v>52</v>
      </c>
      <c r="J60" s="1" t="str">
        <f t="shared" si="5"/>
        <v>52 cell</v>
      </c>
      <c r="K60" s="1">
        <f t="shared" si="10"/>
        <v>18208</v>
      </c>
      <c r="L60" s="1">
        <f>Table3[[#This Row],[Num]]*$K$4</f>
        <v>18564</v>
      </c>
      <c r="M60" s="33" t="str">
        <f>TEXT(Table3[[#This Row],[Cell''s Range Start]],"0,00")&amp;" - "&amp;TEXT(Table3[[#This Row],[Cell''s Range End]],"0,00")</f>
        <v>18208,00 - 18564,00</v>
      </c>
      <c r="N60" s="31">
        <v>18538</v>
      </c>
      <c r="O60">
        <f t="shared" si="7"/>
        <v>123645023</v>
      </c>
      <c r="P60" t="str">
        <f t="shared" si="8"/>
        <v>11708,00 - 14153,00</v>
      </c>
      <c r="S60" t="e">
        <f t="shared" ca="1" si="9"/>
        <v>#VALUE!</v>
      </c>
    </row>
    <row r="61" spans="1:19" x14ac:dyDescent="0.25">
      <c r="A61" s="1">
        <v>5999019394</v>
      </c>
      <c r="B61" s="3">
        <v>526</v>
      </c>
      <c r="C61" s="3">
        <f t="shared" si="2"/>
        <v>323573.46999999997</v>
      </c>
      <c r="D61">
        <f t="shared" si="3"/>
        <v>323048.46999999997</v>
      </c>
      <c r="E61">
        <f t="shared" si="4"/>
        <v>323573.46999999997</v>
      </c>
      <c r="F61" s="1" t="str">
        <f t="shared" si="0"/>
        <v>323048,47 - 323573,47</v>
      </c>
      <c r="G61" s="1">
        <f t="shared" si="1"/>
        <v>5999019394</v>
      </c>
      <c r="I61" s="1">
        <f t="shared" si="6"/>
        <v>53</v>
      </c>
      <c r="J61" s="1" t="str">
        <f t="shared" si="5"/>
        <v>53 cell</v>
      </c>
      <c r="K61" s="1">
        <f t="shared" si="10"/>
        <v>18565</v>
      </c>
      <c r="L61" s="1">
        <f>Table3[[#This Row],[Num]]*$K$4</f>
        <v>18921</v>
      </c>
      <c r="M61" s="33" t="str">
        <f>TEXT(Table3[[#This Row],[Cell''s Range Start]],"0,00")&amp;" - "&amp;TEXT(Table3[[#This Row],[Cell''s Range End]],"0,00")</f>
        <v>18565,00 - 18921,00</v>
      </c>
      <c r="N61" s="31">
        <v>18896</v>
      </c>
      <c r="O61">
        <f t="shared" si="7"/>
        <v>237437528</v>
      </c>
      <c r="P61" t="str">
        <f t="shared" si="8"/>
        <v>14154,00 - 18589,00</v>
      </c>
      <c r="S61" t="e">
        <f t="shared" ca="1" si="9"/>
        <v>#VALUE!</v>
      </c>
    </row>
    <row r="62" spans="1:19" x14ac:dyDescent="0.25">
      <c r="A62" s="1">
        <v>6247830671</v>
      </c>
      <c r="B62" s="3">
        <v>6367</v>
      </c>
      <c r="C62" s="3">
        <f t="shared" si="2"/>
        <v>329940.46999999997</v>
      </c>
      <c r="D62">
        <f t="shared" si="3"/>
        <v>323574.46999999997</v>
      </c>
      <c r="E62">
        <f t="shared" si="4"/>
        <v>329940.46999999997</v>
      </c>
      <c r="F62" s="1" t="str">
        <f t="shared" si="0"/>
        <v>323574,47 - 329940,47</v>
      </c>
      <c r="G62" s="1">
        <f t="shared" si="1"/>
        <v>6247830671</v>
      </c>
      <c r="I62" s="1">
        <f t="shared" si="6"/>
        <v>54</v>
      </c>
      <c r="J62" s="1" t="str">
        <f t="shared" si="5"/>
        <v>54 cell</v>
      </c>
      <c r="K62" s="1">
        <f t="shared" si="10"/>
        <v>18922</v>
      </c>
      <c r="L62" s="1">
        <f>Table3[[#This Row],[Num]]*$K$4</f>
        <v>19278</v>
      </c>
      <c r="M62" s="33" t="str">
        <f>TEXT(Table3[[#This Row],[Cell''s Range Start]],"0,00")&amp;" - "&amp;TEXT(Table3[[#This Row],[Cell''s Range End]],"0,00")</f>
        <v>18922,00 - 19278,00</v>
      </c>
      <c r="N62" s="31">
        <v>19033</v>
      </c>
      <c r="O62">
        <f t="shared" si="7"/>
        <v>237437528</v>
      </c>
      <c r="P62" t="str">
        <f t="shared" si="8"/>
        <v>14154,00 - 18589,00</v>
      </c>
      <c r="S62" t="e">
        <f t="shared" ca="1" si="9"/>
        <v>#VALUE!</v>
      </c>
    </row>
    <row r="63" spans="1:19" x14ac:dyDescent="0.25">
      <c r="A63" s="1">
        <v>6248446618</v>
      </c>
      <c r="B63" s="3">
        <v>8221.9500000000007</v>
      </c>
      <c r="C63" s="3">
        <f t="shared" si="2"/>
        <v>338162.42</v>
      </c>
      <c r="D63">
        <f t="shared" si="3"/>
        <v>329941.46999999997</v>
      </c>
      <c r="E63">
        <f t="shared" si="4"/>
        <v>338162.42</v>
      </c>
      <c r="F63" s="1" t="str">
        <f t="shared" si="0"/>
        <v>329941,47 - 338162,42</v>
      </c>
      <c r="G63" s="1">
        <f t="shared" si="1"/>
        <v>6248446618</v>
      </c>
      <c r="I63" s="1">
        <f t="shared" si="6"/>
        <v>55</v>
      </c>
      <c r="J63" s="1" t="str">
        <f t="shared" si="5"/>
        <v>55 cell</v>
      </c>
      <c r="K63" s="1">
        <f t="shared" si="10"/>
        <v>19279</v>
      </c>
      <c r="L63" s="1">
        <f>Table3[[#This Row],[Num]]*$K$4</f>
        <v>19635</v>
      </c>
      <c r="M63" s="33" t="str">
        <f>TEXT(Table3[[#This Row],[Cell''s Range Start]],"0,00")&amp;" - "&amp;TEXT(Table3[[#This Row],[Cell''s Range End]],"0,00")</f>
        <v>19279,00 - 19635,00</v>
      </c>
      <c r="N63" s="31">
        <v>19430</v>
      </c>
      <c r="O63">
        <f t="shared" si="7"/>
        <v>237437528</v>
      </c>
      <c r="P63" t="str">
        <f t="shared" si="8"/>
        <v>14154,00 - 18589,00</v>
      </c>
      <c r="S63" t="e">
        <f t="shared" ca="1" si="9"/>
        <v>#VALUE!</v>
      </c>
    </row>
    <row r="64" spans="1:19" x14ac:dyDescent="0.25">
      <c r="A64" s="1">
        <v>6360019650</v>
      </c>
      <c r="B64" s="3">
        <v>9967</v>
      </c>
      <c r="C64" s="3">
        <f t="shared" si="2"/>
        <v>348129.42</v>
      </c>
      <c r="D64">
        <f t="shared" si="3"/>
        <v>338163.42</v>
      </c>
      <c r="E64">
        <f t="shared" si="4"/>
        <v>348129.42</v>
      </c>
      <c r="F64" s="1" t="str">
        <f t="shared" si="0"/>
        <v>338163,42 - 348129,42</v>
      </c>
      <c r="G64" s="1">
        <f t="shared" si="1"/>
        <v>6360019650</v>
      </c>
      <c r="I64" s="1">
        <f t="shared" si="6"/>
        <v>56</v>
      </c>
      <c r="J64" s="1" t="str">
        <f t="shared" si="5"/>
        <v>56 cell</v>
      </c>
      <c r="K64" s="1">
        <f t="shared" si="10"/>
        <v>19636</v>
      </c>
      <c r="L64" s="1">
        <f>Table3[[#This Row],[Num]]*$K$4</f>
        <v>19992</v>
      </c>
      <c r="M64" s="33" t="str">
        <f>TEXT(Table3[[#This Row],[Cell''s Range Start]],"0,00")&amp;" - "&amp;TEXT(Table3[[#This Row],[Cell''s Range End]],"0,00")</f>
        <v>19636,00 - 19992,00</v>
      </c>
      <c r="N64" s="31">
        <v>19918</v>
      </c>
      <c r="O64">
        <f t="shared" si="7"/>
        <v>237437528</v>
      </c>
      <c r="P64" t="str">
        <f t="shared" si="8"/>
        <v>14154,00 - 18589,00</v>
      </c>
      <c r="S64" t="e">
        <f t="shared" ca="1" si="9"/>
        <v>#VALUE!</v>
      </c>
    </row>
    <row r="65" spans="1:19" x14ac:dyDescent="0.25">
      <c r="A65" s="1">
        <v>6556605926</v>
      </c>
      <c r="B65" s="3">
        <v>5082</v>
      </c>
      <c r="C65" s="3">
        <f t="shared" si="2"/>
        <v>353211.42</v>
      </c>
      <c r="D65">
        <f t="shared" si="3"/>
        <v>348130.42</v>
      </c>
      <c r="E65">
        <f t="shared" si="4"/>
        <v>353211.42</v>
      </c>
      <c r="F65" s="1" t="str">
        <f t="shared" si="0"/>
        <v>348130,42 - 353211,42</v>
      </c>
      <c r="G65" s="1">
        <f t="shared" si="1"/>
        <v>6556605926</v>
      </c>
      <c r="I65" s="1">
        <f t="shared" si="6"/>
        <v>57</v>
      </c>
      <c r="J65" s="1" t="str">
        <f t="shared" si="5"/>
        <v>57 cell</v>
      </c>
      <c r="K65" s="1">
        <f t="shared" si="10"/>
        <v>19993</v>
      </c>
      <c r="L65" s="1">
        <f>Table3[[#This Row],[Num]]*$K$4</f>
        <v>20349</v>
      </c>
      <c r="M65" s="33" t="str">
        <f>TEXT(Table3[[#This Row],[Cell''s Range Start]],"0,00")&amp;" - "&amp;TEXT(Table3[[#This Row],[Cell''s Range End]],"0,00")</f>
        <v>19993,00 - 20349,00</v>
      </c>
      <c r="N65" s="31">
        <v>20125</v>
      </c>
      <c r="O65">
        <f t="shared" si="7"/>
        <v>237437528</v>
      </c>
      <c r="P65" t="str">
        <f t="shared" si="8"/>
        <v>14154,00 - 18589,00</v>
      </c>
      <c r="S65" t="e">
        <f t="shared" ca="1" si="9"/>
        <v>#VALUE!</v>
      </c>
    </row>
    <row r="66" spans="1:19" x14ac:dyDescent="0.25">
      <c r="A66" s="1">
        <v>6727591183</v>
      </c>
      <c r="B66" s="3">
        <v>73</v>
      </c>
      <c r="C66" s="3">
        <f t="shared" si="2"/>
        <v>353284.42</v>
      </c>
      <c r="D66">
        <f t="shared" si="3"/>
        <v>353212.42</v>
      </c>
      <c r="E66">
        <f t="shared" si="4"/>
        <v>353284.42</v>
      </c>
      <c r="F66" s="1" t="str">
        <f t="shared" si="0"/>
        <v>353212,42 - 353284,42</v>
      </c>
      <c r="G66" s="1">
        <f t="shared" si="1"/>
        <v>6727591183</v>
      </c>
      <c r="I66" s="1">
        <f t="shared" si="6"/>
        <v>58</v>
      </c>
      <c r="J66" s="1" t="str">
        <f t="shared" si="5"/>
        <v>58 cell</v>
      </c>
      <c r="K66" s="1">
        <f t="shared" si="10"/>
        <v>20350</v>
      </c>
      <c r="L66" s="1">
        <f>Table3[[#This Row],[Num]]*$K$4</f>
        <v>20706</v>
      </c>
      <c r="M66" s="33" t="str">
        <f>TEXT(Table3[[#This Row],[Cell''s Range Start]],"0,00")&amp;" - "&amp;TEXT(Table3[[#This Row],[Cell''s Range End]],"0,00")</f>
        <v>20350,00 - 20706,00</v>
      </c>
      <c r="N66" s="31">
        <v>20476</v>
      </c>
      <c r="O66">
        <f t="shared" si="7"/>
        <v>237437528</v>
      </c>
      <c r="P66" t="str">
        <f t="shared" si="8"/>
        <v>14154,00 - 18589,00</v>
      </c>
      <c r="S66" t="e">
        <f t="shared" ca="1" si="9"/>
        <v>#VALUE!</v>
      </c>
    </row>
    <row r="67" spans="1:19" x14ac:dyDescent="0.25">
      <c r="A67" s="1">
        <v>6793125916</v>
      </c>
      <c r="B67" s="3">
        <v>4086</v>
      </c>
      <c r="C67" s="3">
        <f t="shared" si="2"/>
        <v>357370.42</v>
      </c>
      <c r="D67">
        <f t="shared" si="3"/>
        <v>353285.42</v>
      </c>
      <c r="E67">
        <f t="shared" si="4"/>
        <v>357370.42</v>
      </c>
      <c r="F67" s="1" t="str">
        <f t="shared" ref="F67:F100" si="11">TEXT(D67,"0,00")&amp;" - "&amp;TEXT(E67,"0,00")</f>
        <v>353285,42 - 357370,42</v>
      </c>
      <c r="G67" s="1">
        <f t="shared" ref="G67:G100" si="12">A67</f>
        <v>6793125916</v>
      </c>
      <c r="I67" s="1">
        <f t="shared" si="6"/>
        <v>59</v>
      </c>
      <c r="J67" s="1" t="str">
        <f t="shared" si="5"/>
        <v>59 cell</v>
      </c>
      <c r="K67" s="1">
        <f t="shared" si="10"/>
        <v>20707</v>
      </c>
      <c r="L67" s="1">
        <f>Table3[[#This Row],[Num]]*$K$4</f>
        <v>21063</v>
      </c>
      <c r="M67" s="33" t="str">
        <f>TEXT(Table3[[#This Row],[Cell''s Range Start]],"0,00")&amp;" - "&amp;TEXT(Table3[[#This Row],[Cell''s Range End]],"0,00")</f>
        <v>20707,00 - 21063,00</v>
      </c>
      <c r="N67" s="31">
        <v>20759</v>
      </c>
      <c r="O67">
        <f t="shared" si="7"/>
        <v>237437528</v>
      </c>
      <c r="P67" t="str">
        <f t="shared" si="8"/>
        <v>14154,00 - 18589,00</v>
      </c>
      <c r="S67" t="e">
        <f t="shared" ca="1" si="9"/>
        <v>#VALUE!</v>
      </c>
    </row>
    <row r="68" spans="1:19" x14ac:dyDescent="0.25">
      <c r="A68" s="1">
        <v>6906890052</v>
      </c>
      <c r="B68" s="3">
        <v>7214</v>
      </c>
      <c r="C68" s="3">
        <f t="shared" ref="C68:C100" si="13">C67+B68</f>
        <v>364584.42</v>
      </c>
      <c r="D68">
        <f t="shared" ref="D68:D100" si="14">E67+1</f>
        <v>357371.42</v>
      </c>
      <c r="E68">
        <f t="shared" ref="E68:E100" si="15">C68</f>
        <v>364584.42</v>
      </c>
      <c r="F68" s="1" t="str">
        <f t="shared" si="11"/>
        <v>357371,42 - 364584,42</v>
      </c>
      <c r="G68" s="1">
        <f t="shared" si="12"/>
        <v>6906890052</v>
      </c>
      <c r="I68" s="1">
        <f t="shared" si="6"/>
        <v>60</v>
      </c>
      <c r="J68" s="1" t="str">
        <f t="shared" si="5"/>
        <v>60 cell</v>
      </c>
      <c r="K68" s="1">
        <f t="shared" si="10"/>
        <v>21064</v>
      </c>
      <c r="L68" s="1">
        <f>Table3[[#This Row],[Num]]*$K$4</f>
        <v>21420</v>
      </c>
      <c r="M68" s="33" t="str">
        <f>TEXT(Table3[[#This Row],[Cell''s Range Start]],"0,00")&amp;" - "&amp;TEXT(Table3[[#This Row],[Cell''s Range End]],"0,00")</f>
        <v>21064,00 - 21420,00</v>
      </c>
      <c r="N68" s="31">
        <v>21135</v>
      </c>
      <c r="O68">
        <f t="shared" si="7"/>
        <v>237437528</v>
      </c>
      <c r="P68" t="str">
        <f t="shared" si="8"/>
        <v>14154,00 - 18589,00</v>
      </c>
      <c r="S68" t="e">
        <f t="shared" ca="1" si="9"/>
        <v>#VALUE!</v>
      </c>
    </row>
    <row r="69" spans="1:19" x14ac:dyDescent="0.25">
      <c r="A69" s="1">
        <v>7101585538</v>
      </c>
      <c r="B69" s="3">
        <v>6549</v>
      </c>
      <c r="C69" s="3">
        <f t="shared" si="13"/>
        <v>371133.42</v>
      </c>
      <c r="D69">
        <f t="shared" si="14"/>
        <v>364585.42</v>
      </c>
      <c r="E69">
        <f t="shared" si="15"/>
        <v>371133.42</v>
      </c>
      <c r="F69" s="1" t="str">
        <f t="shared" si="11"/>
        <v>364585,42 - 371133,42</v>
      </c>
      <c r="G69" s="1">
        <f t="shared" si="12"/>
        <v>7101585538</v>
      </c>
      <c r="I69" s="1">
        <f t="shared" si="6"/>
        <v>61</v>
      </c>
      <c r="J69" s="1" t="str">
        <f t="shared" si="5"/>
        <v>61 cell</v>
      </c>
      <c r="K69" s="1">
        <f t="shared" si="10"/>
        <v>21421</v>
      </c>
      <c r="L69" s="1">
        <f>Table3[[#This Row],[Num]]*$K$4</f>
        <v>21777</v>
      </c>
      <c r="M69" s="33" t="str">
        <f>TEXT(Table3[[#This Row],[Cell''s Range Start]],"0,00")&amp;" - "&amp;TEXT(Table3[[#This Row],[Cell''s Range End]],"0,00")</f>
        <v>21421,00 - 21777,00</v>
      </c>
      <c r="N69" s="31">
        <v>21724</v>
      </c>
      <c r="O69">
        <f t="shared" si="7"/>
        <v>237437528</v>
      </c>
      <c r="P69" t="str">
        <f t="shared" si="8"/>
        <v>14154,00 - 18589,00</v>
      </c>
      <c r="S69" t="e">
        <f t="shared" ca="1" si="9"/>
        <v>#VALUE!</v>
      </c>
    </row>
    <row r="70" spans="1:19" x14ac:dyDescent="0.25">
      <c r="A70" s="1">
        <v>7117316793</v>
      </c>
      <c r="B70" s="3">
        <v>6217</v>
      </c>
      <c r="C70" s="3">
        <f t="shared" si="13"/>
        <v>377350.42</v>
      </c>
      <c r="D70">
        <f t="shared" si="14"/>
        <v>371134.42</v>
      </c>
      <c r="E70">
        <f t="shared" si="15"/>
        <v>377350.42</v>
      </c>
      <c r="F70" s="1" t="str">
        <f t="shared" si="11"/>
        <v>371134,42 - 377350,42</v>
      </c>
      <c r="G70" s="1">
        <f t="shared" si="12"/>
        <v>7117316793</v>
      </c>
      <c r="I70" s="1">
        <f t="shared" ref="I70:I133" si="16">I69+1</f>
        <v>62</v>
      </c>
      <c r="J70" s="1" t="str">
        <f t="shared" ref="J70:J133" si="17">I70&amp;" cell"</f>
        <v>62 cell</v>
      </c>
      <c r="K70" s="1">
        <f t="shared" si="10"/>
        <v>21778</v>
      </c>
      <c r="L70" s="1">
        <f>Table3[[#This Row],[Num]]*$K$4</f>
        <v>22134</v>
      </c>
      <c r="M70" s="33" t="str">
        <f>TEXT(Table3[[#This Row],[Cell''s Range Start]],"0,00")&amp;" - "&amp;TEXT(Table3[[#This Row],[Cell''s Range End]],"0,00")</f>
        <v>21778,00 - 22134,00</v>
      </c>
      <c r="N70" s="31">
        <v>22100</v>
      </c>
      <c r="O70">
        <f t="shared" si="7"/>
        <v>237437528</v>
      </c>
      <c r="P70" t="str">
        <f t="shared" si="8"/>
        <v>14154,00 - 18589,00</v>
      </c>
      <c r="S70" t="e">
        <f t="shared" ca="1" si="9"/>
        <v>#VALUE!</v>
      </c>
    </row>
    <row r="71" spans="1:19" x14ac:dyDescent="0.25">
      <c r="A71" s="1">
        <v>7152757733</v>
      </c>
      <c r="B71" s="3">
        <v>3939</v>
      </c>
      <c r="C71" s="3">
        <f t="shared" si="13"/>
        <v>381289.42</v>
      </c>
      <c r="D71">
        <f t="shared" si="14"/>
        <v>377351.42</v>
      </c>
      <c r="E71">
        <f t="shared" si="15"/>
        <v>381289.42</v>
      </c>
      <c r="F71" s="1" t="str">
        <f t="shared" si="11"/>
        <v>377351,42 - 381289,42</v>
      </c>
      <c r="G71" s="1">
        <f t="shared" si="12"/>
        <v>7152757733</v>
      </c>
      <c r="I71" s="1">
        <f t="shared" si="16"/>
        <v>63</v>
      </c>
      <c r="J71" s="1" t="str">
        <f t="shared" si="17"/>
        <v>63 cell</v>
      </c>
      <c r="K71" s="1">
        <f t="shared" si="10"/>
        <v>22135</v>
      </c>
      <c r="L71" s="1">
        <f>Table3[[#This Row],[Num]]*$K$4</f>
        <v>22491</v>
      </c>
      <c r="M71" s="33" t="str">
        <f>TEXT(Table3[[#This Row],[Cell''s Range Start]],"0,00")&amp;" - "&amp;TEXT(Table3[[#This Row],[Cell''s Range End]],"0,00")</f>
        <v>22135,00 - 22491,00</v>
      </c>
      <c r="N71" s="31">
        <v>22178</v>
      </c>
      <c r="O71">
        <f t="shared" si="7"/>
        <v>254550541</v>
      </c>
      <c r="P71" t="str">
        <f t="shared" si="8"/>
        <v>18590,00 - 22158,00</v>
      </c>
      <c r="S71" t="e">
        <f t="shared" ca="1" si="9"/>
        <v>#VALUE!</v>
      </c>
    </row>
    <row r="72" spans="1:19" x14ac:dyDescent="0.25">
      <c r="A72" s="1">
        <v>7190128567</v>
      </c>
      <c r="B72" s="3">
        <v>8393</v>
      </c>
      <c r="C72" s="3">
        <f t="shared" si="13"/>
        <v>389682.42</v>
      </c>
      <c r="D72">
        <f t="shared" si="14"/>
        <v>381290.42</v>
      </c>
      <c r="E72">
        <f t="shared" si="15"/>
        <v>389682.42</v>
      </c>
      <c r="F72" s="1" t="str">
        <f t="shared" si="11"/>
        <v>381290,42 - 389682,42</v>
      </c>
      <c r="G72" s="1">
        <f t="shared" si="12"/>
        <v>7190128567</v>
      </c>
      <c r="I72" s="1">
        <f t="shared" si="16"/>
        <v>64</v>
      </c>
      <c r="J72" s="1" t="str">
        <f t="shared" si="17"/>
        <v>64 cell</v>
      </c>
      <c r="K72" s="1">
        <f t="shared" si="10"/>
        <v>22492</v>
      </c>
      <c r="L72" s="1">
        <f>Table3[[#This Row],[Num]]*$K$4</f>
        <v>22848</v>
      </c>
      <c r="M72" s="33" t="str">
        <f>TEXT(Table3[[#This Row],[Cell''s Range Start]],"0,00")&amp;" - "&amp;TEXT(Table3[[#This Row],[Cell''s Range End]],"0,00")</f>
        <v>22492,00 - 22848,00</v>
      </c>
      <c r="N72" s="31">
        <v>22747</v>
      </c>
      <c r="O72">
        <f t="shared" si="7"/>
        <v>254550541</v>
      </c>
      <c r="P72" t="str">
        <f t="shared" si="8"/>
        <v>18590,00 - 22158,00</v>
      </c>
      <c r="S72" t="e">
        <f t="shared" ca="1" si="9"/>
        <v>#VALUE!</v>
      </c>
    </row>
    <row r="73" spans="1:19" x14ac:dyDescent="0.25">
      <c r="A73" s="1">
        <v>7423547921</v>
      </c>
      <c r="B73" s="3">
        <v>6047</v>
      </c>
      <c r="C73" s="3">
        <f t="shared" si="13"/>
        <v>395729.42</v>
      </c>
      <c r="D73">
        <f t="shared" si="14"/>
        <v>389683.42</v>
      </c>
      <c r="E73">
        <f t="shared" si="15"/>
        <v>395729.42</v>
      </c>
      <c r="F73" s="1" t="str">
        <f t="shared" si="11"/>
        <v>389683,42 - 395729,42</v>
      </c>
      <c r="G73" s="1">
        <f t="shared" si="12"/>
        <v>7423547921</v>
      </c>
      <c r="I73" s="1">
        <f t="shared" si="16"/>
        <v>65</v>
      </c>
      <c r="J73" s="1" t="str">
        <f t="shared" si="17"/>
        <v>65 cell</v>
      </c>
      <c r="K73" s="1">
        <f t="shared" si="10"/>
        <v>22849</v>
      </c>
      <c r="L73" s="1">
        <f>Table3[[#This Row],[Num]]*$K$4</f>
        <v>23205</v>
      </c>
      <c r="M73" s="33" t="str">
        <f>TEXT(Table3[[#This Row],[Cell''s Range Start]],"0,00")&amp;" - "&amp;TEXT(Table3[[#This Row],[Cell''s Range End]],"0,00")</f>
        <v>22849,00 - 23205,00</v>
      </c>
      <c r="N73" s="31">
        <v>22893</v>
      </c>
      <c r="O73">
        <f t="shared" si="7"/>
        <v>254550541</v>
      </c>
      <c r="P73" t="str">
        <f t="shared" si="8"/>
        <v>18590,00 - 22158,00</v>
      </c>
      <c r="S73" t="e">
        <f t="shared" ca="1" si="9"/>
        <v>#VALUE!</v>
      </c>
    </row>
    <row r="74" spans="1:19" x14ac:dyDescent="0.25">
      <c r="A74" s="1">
        <v>7517563980</v>
      </c>
      <c r="B74" s="3">
        <v>5587</v>
      </c>
      <c r="C74" s="3">
        <f t="shared" si="13"/>
        <v>401316.42</v>
      </c>
      <c r="D74">
        <f t="shared" si="14"/>
        <v>395730.42</v>
      </c>
      <c r="E74">
        <f t="shared" si="15"/>
        <v>401316.42</v>
      </c>
      <c r="F74" s="1" t="str">
        <f t="shared" si="11"/>
        <v>395730,42 - 401316,42</v>
      </c>
      <c r="G74" s="1">
        <f t="shared" si="12"/>
        <v>7517563980</v>
      </c>
      <c r="I74" s="1">
        <f t="shared" si="16"/>
        <v>66</v>
      </c>
      <c r="J74" s="1" t="str">
        <f t="shared" si="17"/>
        <v>66 cell</v>
      </c>
      <c r="K74" s="1">
        <f t="shared" si="10"/>
        <v>23206</v>
      </c>
      <c r="L74" s="1">
        <f>Table3[[#This Row],[Num]]*$K$4</f>
        <v>23562</v>
      </c>
      <c r="M74" s="33" t="str">
        <f>TEXT(Table3[[#This Row],[Cell''s Range Start]],"0,00")&amp;" - "&amp;TEXT(Table3[[#This Row],[Cell''s Range End]],"0,00")</f>
        <v>23206,00 - 23562,00</v>
      </c>
      <c r="N74" s="31">
        <v>23549</v>
      </c>
      <c r="O74">
        <f t="shared" ref="O74:O137" si="18">VLOOKUP(N74,$D$2:$G$100,4,TRUE)</f>
        <v>254550541</v>
      </c>
      <c r="P74" t="str">
        <f t="shared" ref="P74:P137" si="19">VLOOKUP(N74,$E$2:$G$100,2,TRUE)</f>
        <v>18590,00 - 22158,00</v>
      </c>
      <c r="S74" t="e">
        <f t="shared" ref="S74:S137" ca="1" si="20">RANDBETWEEN(L74,M74)</f>
        <v>#VALUE!</v>
      </c>
    </row>
    <row r="75" spans="1:19" x14ac:dyDescent="0.25">
      <c r="A75" s="1">
        <v>7555537204</v>
      </c>
      <c r="B75" s="3">
        <v>6656</v>
      </c>
      <c r="C75" s="3">
        <f t="shared" si="13"/>
        <v>407972.42</v>
      </c>
      <c r="D75">
        <f t="shared" si="14"/>
        <v>401317.42</v>
      </c>
      <c r="E75">
        <f t="shared" si="15"/>
        <v>407972.42</v>
      </c>
      <c r="F75" s="1" t="str">
        <f t="shared" si="11"/>
        <v>401317,42 - 407972,42</v>
      </c>
      <c r="G75" s="1">
        <f t="shared" si="12"/>
        <v>7555537204</v>
      </c>
      <c r="I75" s="1">
        <f t="shared" si="16"/>
        <v>67</v>
      </c>
      <c r="J75" s="1" t="str">
        <f t="shared" si="17"/>
        <v>67 cell</v>
      </c>
      <c r="K75" s="1">
        <f t="shared" ref="K75:K138" si="21">L74+1</f>
        <v>23563</v>
      </c>
      <c r="L75" s="1">
        <f>Table3[[#This Row],[Num]]*$K$4</f>
        <v>23919</v>
      </c>
      <c r="M75" s="33" t="str">
        <f>TEXT(Table3[[#This Row],[Cell''s Range Start]],"0,00")&amp;" - "&amp;TEXT(Table3[[#This Row],[Cell''s Range End]],"0,00")</f>
        <v>23563,00 - 23919,00</v>
      </c>
      <c r="N75" s="31">
        <v>23580</v>
      </c>
      <c r="O75">
        <f t="shared" si="18"/>
        <v>254550541</v>
      </c>
      <c r="P75" t="str">
        <f t="shared" si="19"/>
        <v>18590,00 - 22158,00</v>
      </c>
      <c r="S75" t="e">
        <f t="shared" ca="1" si="20"/>
        <v>#VALUE!</v>
      </c>
    </row>
    <row r="76" spans="1:19" x14ac:dyDescent="0.25">
      <c r="A76" s="1">
        <v>7619716138</v>
      </c>
      <c r="B76" s="3">
        <v>8639</v>
      </c>
      <c r="C76" s="3">
        <f t="shared" si="13"/>
        <v>416611.42</v>
      </c>
      <c r="D76">
        <f t="shared" si="14"/>
        <v>407973.42</v>
      </c>
      <c r="E76">
        <f t="shared" si="15"/>
        <v>416611.42</v>
      </c>
      <c r="F76" s="1" t="str">
        <f t="shared" si="11"/>
        <v>407973,42 - 416611,42</v>
      </c>
      <c r="G76" s="1">
        <f t="shared" si="12"/>
        <v>7619716138</v>
      </c>
      <c r="I76" s="1">
        <f t="shared" si="16"/>
        <v>68</v>
      </c>
      <c r="J76" s="1" t="str">
        <f t="shared" si="17"/>
        <v>68 cell</v>
      </c>
      <c r="K76" s="1">
        <f t="shared" si="21"/>
        <v>23920</v>
      </c>
      <c r="L76" s="1">
        <f>Table3[[#This Row],[Num]]*$K$4</f>
        <v>24276</v>
      </c>
      <c r="M76" s="33" t="str">
        <f>TEXT(Table3[[#This Row],[Cell''s Range Start]],"0,00")&amp;" - "&amp;TEXT(Table3[[#This Row],[Cell''s Range End]],"0,00")</f>
        <v>23920,00 - 24276,00</v>
      </c>
      <c r="N76" s="31">
        <v>23944</v>
      </c>
      <c r="O76">
        <f t="shared" si="18"/>
        <v>254550541</v>
      </c>
      <c r="P76" t="str">
        <f t="shared" si="19"/>
        <v>18590,00 - 22158,00</v>
      </c>
      <c r="S76" t="e">
        <f t="shared" ca="1" si="20"/>
        <v>#VALUE!</v>
      </c>
    </row>
    <row r="77" spans="1:19" x14ac:dyDescent="0.25">
      <c r="A77" s="1">
        <v>7662622783</v>
      </c>
      <c r="B77" s="3">
        <v>15</v>
      </c>
      <c r="C77" s="3">
        <f t="shared" si="13"/>
        <v>416626.42</v>
      </c>
      <c r="D77">
        <f t="shared" si="14"/>
        <v>416612.42</v>
      </c>
      <c r="E77">
        <f t="shared" si="15"/>
        <v>416626.42</v>
      </c>
      <c r="F77" s="1" t="str">
        <f t="shared" si="11"/>
        <v>416612,42 - 416626,42</v>
      </c>
      <c r="G77" s="1">
        <f t="shared" si="12"/>
        <v>7662622783</v>
      </c>
      <c r="I77" s="1">
        <f t="shared" si="16"/>
        <v>69</v>
      </c>
      <c r="J77" s="1" t="str">
        <f t="shared" si="17"/>
        <v>69 cell</v>
      </c>
      <c r="K77" s="1">
        <f t="shared" si="21"/>
        <v>24277</v>
      </c>
      <c r="L77" s="1">
        <f>Table3[[#This Row],[Num]]*$K$4</f>
        <v>24633</v>
      </c>
      <c r="M77" s="33" t="str">
        <f>TEXT(Table3[[#This Row],[Cell''s Range Start]],"0,00")&amp;" - "&amp;TEXT(Table3[[#This Row],[Cell''s Range End]],"0,00")</f>
        <v>24277,00 - 24633,00</v>
      </c>
      <c r="N77" s="31">
        <v>24355</v>
      </c>
      <c r="O77">
        <f t="shared" si="18"/>
        <v>254550541</v>
      </c>
      <c r="P77" t="str">
        <f t="shared" si="19"/>
        <v>18590,00 - 22158,00</v>
      </c>
      <c r="S77" t="e">
        <f t="shared" ca="1" si="20"/>
        <v>#VALUE!</v>
      </c>
    </row>
    <row r="78" spans="1:19" x14ac:dyDescent="0.25">
      <c r="A78" s="1">
        <v>7720415253</v>
      </c>
      <c r="B78" s="3">
        <v>6608</v>
      </c>
      <c r="C78" s="3">
        <f t="shared" si="13"/>
        <v>423234.42</v>
      </c>
      <c r="D78">
        <f t="shared" si="14"/>
        <v>416627.42</v>
      </c>
      <c r="E78">
        <f t="shared" si="15"/>
        <v>423234.42</v>
      </c>
      <c r="F78" s="1" t="str">
        <f t="shared" si="11"/>
        <v>416627,42 - 423234,42</v>
      </c>
      <c r="G78" s="1">
        <f t="shared" si="12"/>
        <v>7720415253</v>
      </c>
      <c r="I78" s="1">
        <f t="shared" si="16"/>
        <v>70</v>
      </c>
      <c r="J78" s="1" t="str">
        <f t="shared" si="17"/>
        <v>70 cell</v>
      </c>
      <c r="K78" s="1">
        <f t="shared" si="21"/>
        <v>24634</v>
      </c>
      <c r="L78" s="1">
        <f>Table3[[#This Row],[Num]]*$K$4</f>
        <v>24990</v>
      </c>
      <c r="M78" s="33" t="str">
        <f>TEXT(Table3[[#This Row],[Cell''s Range Start]],"0,00")&amp;" - "&amp;TEXT(Table3[[#This Row],[Cell''s Range End]],"0,00")</f>
        <v>24634,00 - 24990,00</v>
      </c>
      <c r="N78" s="31">
        <v>24658</v>
      </c>
      <c r="O78">
        <f t="shared" si="18"/>
        <v>254550541</v>
      </c>
      <c r="P78" t="str">
        <f t="shared" si="19"/>
        <v>18590,00 - 22158,00</v>
      </c>
      <c r="S78" t="e">
        <f t="shared" ca="1" si="20"/>
        <v>#VALUE!</v>
      </c>
    </row>
    <row r="79" spans="1:19" x14ac:dyDescent="0.25">
      <c r="A79" s="1">
        <v>7736319597</v>
      </c>
      <c r="B79" s="3">
        <v>10584</v>
      </c>
      <c r="C79" s="3">
        <f t="shared" si="13"/>
        <v>433818.42</v>
      </c>
      <c r="D79">
        <f t="shared" si="14"/>
        <v>423235.42</v>
      </c>
      <c r="E79">
        <f t="shared" si="15"/>
        <v>433818.42</v>
      </c>
      <c r="F79" s="1" t="str">
        <f t="shared" si="11"/>
        <v>423235,42 - 433818,42</v>
      </c>
      <c r="G79" s="1">
        <f t="shared" si="12"/>
        <v>7736319597</v>
      </c>
      <c r="I79" s="1">
        <f t="shared" si="16"/>
        <v>71</v>
      </c>
      <c r="J79" s="1" t="str">
        <f t="shared" si="17"/>
        <v>71 cell</v>
      </c>
      <c r="K79" s="1">
        <f t="shared" si="21"/>
        <v>24991</v>
      </c>
      <c r="L79" s="1">
        <f>Table3[[#This Row],[Num]]*$K$4</f>
        <v>25347</v>
      </c>
      <c r="M79" s="33" t="str">
        <f>TEXT(Table3[[#This Row],[Cell''s Range Start]],"0,00")&amp;" - "&amp;TEXT(Table3[[#This Row],[Cell''s Range End]],"0,00")</f>
        <v>24991,00 - 25347,00</v>
      </c>
      <c r="N79" s="31">
        <v>25052</v>
      </c>
      <c r="O79">
        <f t="shared" si="18"/>
        <v>254550541</v>
      </c>
      <c r="P79" t="str">
        <f t="shared" si="19"/>
        <v>18590,00 - 22158,00</v>
      </c>
      <c r="S79" t="e">
        <f t="shared" ca="1" si="20"/>
        <v>#VALUE!</v>
      </c>
    </row>
    <row r="80" spans="1:19" x14ac:dyDescent="0.25">
      <c r="A80" s="1">
        <v>7793237120</v>
      </c>
      <c r="B80" s="3">
        <v>1910.48</v>
      </c>
      <c r="C80" s="3">
        <f t="shared" si="13"/>
        <v>435728.89999999997</v>
      </c>
      <c r="D80">
        <f t="shared" si="14"/>
        <v>433819.42</v>
      </c>
      <c r="E80">
        <f t="shared" si="15"/>
        <v>435728.89999999997</v>
      </c>
      <c r="F80" s="1" t="str">
        <f t="shared" si="11"/>
        <v>433819,42 - 435728,90</v>
      </c>
      <c r="G80" s="1">
        <f t="shared" si="12"/>
        <v>7793237120</v>
      </c>
      <c r="I80" s="1">
        <f t="shared" si="16"/>
        <v>72</v>
      </c>
      <c r="J80" s="1" t="str">
        <f t="shared" si="17"/>
        <v>72 cell</v>
      </c>
      <c r="K80" s="1">
        <f t="shared" si="21"/>
        <v>25348</v>
      </c>
      <c r="L80" s="1">
        <f>Table3[[#This Row],[Num]]*$K$4</f>
        <v>25704</v>
      </c>
      <c r="M80" s="33" t="str">
        <f>TEXT(Table3[[#This Row],[Cell''s Range Start]],"0,00")&amp;" - "&amp;TEXT(Table3[[#This Row],[Cell''s Range End]],"0,00")</f>
        <v>25348,00 - 25704,00</v>
      </c>
      <c r="N80" s="31">
        <v>25665</v>
      </c>
      <c r="O80">
        <f t="shared" si="18"/>
        <v>254550541</v>
      </c>
      <c r="P80" t="str">
        <f t="shared" si="19"/>
        <v>18590,00 - 22158,00</v>
      </c>
      <c r="S80" t="e">
        <f t="shared" ca="1" si="20"/>
        <v>#VALUE!</v>
      </c>
    </row>
    <row r="81" spans="1:19" x14ac:dyDescent="0.25">
      <c r="A81" s="1">
        <v>7809215596</v>
      </c>
      <c r="B81" s="3">
        <v>7185</v>
      </c>
      <c r="C81" s="3">
        <f t="shared" si="13"/>
        <v>442913.89999999997</v>
      </c>
      <c r="D81">
        <f t="shared" si="14"/>
        <v>435729.89999999997</v>
      </c>
      <c r="E81">
        <f t="shared" si="15"/>
        <v>442913.89999999997</v>
      </c>
      <c r="F81" s="1" t="str">
        <f t="shared" si="11"/>
        <v>435729,90 - 442913,90</v>
      </c>
      <c r="G81" s="1">
        <f t="shared" si="12"/>
        <v>7809215596</v>
      </c>
      <c r="I81" s="1">
        <f t="shared" si="16"/>
        <v>73</v>
      </c>
      <c r="J81" s="1" t="str">
        <f t="shared" si="17"/>
        <v>73 cell</v>
      </c>
      <c r="K81" s="1">
        <f t="shared" si="21"/>
        <v>25705</v>
      </c>
      <c r="L81" s="1">
        <f>Table3[[#This Row],[Num]]*$K$4</f>
        <v>26061</v>
      </c>
      <c r="M81" s="33" t="str">
        <f>TEXT(Table3[[#This Row],[Cell''s Range Start]],"0,00")&amp;" - "&amp;TEXT(Table3[[#This Row],[Cell''s Range End]],"0,00")</f>
        <v>25705,00 - 26061,00</v>
      </c>
      <c r="N81" s="31">
        <v>25976</v>
      </c>
      <c r="O81">
        <f t="shared" si="18"/>
        <v>254550541</v>
      </c>
      <c r="P81" t="str">
        <f t="shared" si="19"/>
        <v>18590,00 - 22158,00</v>
      </c>
      <c r="S81" t="e">
        <f t="shared" ca="1" si="20"/>
        <v>#VALUE!</v>
      </c>
    </row>
    <row r="82" spans="1:19" x14ac:dyDescent="0.25">
      <c r="A82" s="1">
        <v>7896000091</v>
      </c>
      <c r="B82" s="3">
        <v>3841</v>
      </c>
      <c r="C82" s="3">
        <f t="shared" si="13"/>
        <v>446754.89999999997</v>
      </c>
      <c r="D82">
        <f t="shared" si="14"/>
        <v>442914.89999999997</v>
      </c>
      <c r="E82">
        <f t="shared" si="15"/>
        <v>446754.89999999997</v>
      </c>
      <c r="F82" s="1" t="str">
        <f t="shared" si="11"/>
        <v>442914,90 - 446754,90</v>
      </c>
      <c r="G82" s="1">
        <f t="shared" si="12"/>
        <v>7896000091</v>
      </c>
      <c r="I82" s="1">
        <f t="shared" si="16"/>
        <v>74</v>
      </c>
      <c r="J82" s="1" t="str">
        <f t="shared" si="17"/>
        <v>74 cell</v>
      </c>
      <c r="K82" s="1">
        <f t="shared" si="21"/>
        <v>26062</v>
      </c>
      <c r="L82" s="1">
        <f>Table3[[#This Row],[Num]]*$K$4</f>
        <v>26418</v>
      </c>
      <c r="M82" s="33" t="str">
        <f>TEXT(Table3[[#This Row],[Cell''s Range Start]],"0,00")&amp;" - "&amp;TEXT(Table3[[#This Row],[Cell''s Range End]],"0,00")</f>
        <v>26062,00 - 26418,00</v>
      </c>
      <c r="N82" s="31">
        <v>26337</v>
      </c>
      <c r="O82">
        <f t="shared" si="18"/>
        <v>254550541</v>
      </c>
      <c r="P82" t="str">
        <f t="shared" si="19"/>
        <v>18590,00 - 22158,00</v>
      </c>
      <c r="S82" t="e">
        <f t="shared" ca="1" si="20"/>
        <v>#VALUE!</v>
      </c>
    </row>
    <row r="83" spans="1:19" x14ac:dyDescent="0.25">
      <c r="A83" s="1">
        <v>7942175485</v>
      </c>
      <c r="B83" s="3">
        <v>7812</v>
      </c>
      <c r="C83" s="3">
        <f t="shared" si="13"/>
        <v>454566.89999999997</v>
      </c>
      <c r="D83">
        <f t="shared" si="14"/>
        <v>446755.89999999997</v>
      </c>
      <c r="E83">
        <f t="shared" si="15"/>
        <v>454566.89999999997</v>
      </c>
      <c r="F83" s="1" t="str">
        <f t="shared" si="11"/>
        <v>446755,90 - 454566,90</v>
      </c>
      <c r="G83" s="1">
        <f t="shared" si="12"/>
        <v>7942175485</v>
      </c>
      <c r="I83" s="1">
        <f t="shared" si="16"/>
        <v>75</v>
      </c>
      <c r="J83" s="1" t="str">
        <f t="shared" si="17"/>
        <v>75 cell</v>
      </c>
      <c r="K83" s="1">
        <f t="shared" si="21"/>
        <v>26419</v>
      </c>
      <c r="L83" s="1">
        <f>Table3[[#This Row],[Num]]*$K$4</f>
        <v>26775</v>
      </c>
      <c r="M83" s="33" t="str">
        <f>TEXT(Table3[[#This Row],[Cell''s Range Start]],"0,00")&amp;" - "&amp;TEXT(Table3[[#This Row],[Cell''s Range End]],"0,00")</f>
        <v>26419,00 - 26775,00</v>
      </c>
      <c r="N83" s="31">
        <v>26454</v>
      </c>
      <c r="O83">
        <f t="shared" si="18"/>
        <v>254550541</v>
      </c>
      <c r="P83" t="str">
        <f t="shared" si="19"/>
        <v>18590,00 - 22158,00</v>
      </c>
      <c r="S83" t="e">
        <f t="shared" ca="1" si="20"/>
        <v>#VALUE!</v>
      </c>
    </row>
    <row r="84" spans="1:19" x14ac:dyDescent="0.25">
      <c r="A84" s="1">
        <v>8016290722</v>
      </c>
      <c r="B84" s="3">
        <v>308</v>
      </c>
      <c r="C84" s="3">
        <f t="shared" si="13"/>
        <v>454874.89999999997</v>
      </c>
      <c r="D84">
        <f t="shared" si="14"/>
        <v>454567.89999999997</v>
      </c>
      <c r="E84">
        <f t="shared" si="15"/>
        <v>454874.89999999997</v>
      </c>
      <c r="F84" s="1" t="str">
        <f t="shared" si="11"/>
        <v>454567,90 - 454874,90</v>
      </c>
      <c r="G84" s="1">
        <f t="shared" si="12"/>
        <v>8016290722</v>
      </c>
      <c r="I84" s="1">
        <f t="shared" si="16"/>
        <v>76</v>
      </c>
      <c r="J84" s="1" t="str">
        <f t="shared" si="17"/>
        <v>76 cell</v>
      </c>
      <c r="K84" s="1">
        <f t="shared" si="21"/>
        <v>26776</v>
      </c>
      <c r="L84" s="1">
        <f>Table3[[#This Row],[Num]]*$K$4</f>
        <v>27132</v>
      </c>
      <c r="M84" s="33" t="str">
        <f>TEXT(Table3[[#This Row],[Cell''s Range Start]],"0,00")&amp;" - "&amp;TEXT(Table3[[#This Row],[Cell''s Range End]],"0,00")</f>
        <v>26776,00 - 27132,00</v>
      </c>
      <c r="N84" s="31">
        <v>26919</v>
      </c>
      <c r="O84">
        <f t="shared" si="18"/>
        <v>254550541</v>
      </c>
      <c r="P84" t="str">
        <f t="shared" si="19"/>
        <v>18590,00 - 22158,00</v>
      </c>
      <c r="S84" t="e">
        <f t="shared" ca="1" si="20"/>
        <v>#VALUE!</v>
      </c>
    </row>
    <row r="85" spans="1:19" x14ac:dyDescent="0.25">
      <c r="A85" s="1">
        <v>8088935090</v>
      </c>
      <c r="B85" s="3">
        <v>5003</v>
      </c>
      <c r="C85" s="3">
        <f t="shared" si="13"/>
        <v>459877.89999999997</v>
      </c>
      <c r="D85">
        <f t="shared" si="14"/>
        <v>454875.89999999997</v>
      </c>
      <c r="E85">
        <f t="shared" si="15"/>
        <v>459877.89999999997</v>
      </c>
      <c r="F85" s="1" t="str">
        <f t="shared" si="11"/>
        <v>454875,90 - 459877,90</v>
      </c>
      <c r="G85" s="1">
        <f t="shared" si="12"/>
        <v>8088935090</v>
      </c>
      <c r="I85" s="1">
        <f t="shared" si="16"/>
        <v>77</v>
      </c>
      <c r="J85" s="1" t="str">
        <f t="shared" si="17"/>
        <v>77 cell</v>
      </c>
      <c r="K85" s="1">
        <f t="shared" si="21"/>
        <v>27133</v>
      </c>
      <c r="L85" s="1">
        <f>Table3[[#This Row],[Num]]*$K$4</f>
        <v>27489</v>
      </c>
      <c r="M85" s="33" t="str">
        <f>TEXT(Table3[[#This Row],[Cell''s Range Start]],"0,00")&amp;" - "&amp;TEXT(Table3[[#This Row],[Cell''s Range End]],"0,00")</f>
        <v>27133,00 - 27489,00</v>
      </c>
      <c r="N85" s="31">
        <v>27370</v>
      </c>
      <c r="O85">
        <f t="shared" si="18"/>
        <v>254550541</v>
      </c>
      <c r="P85" t="str">
        <f t="shared" si="19"/>
        <v>18590,00 - 22158,00</v>
      </c>
      <c r="S85" t="e">
        <f t="shared" ca="1" si="20"/>
        <v>#VALUE!</v>
      </c>
    </row>
    <row r="86" spans="1:19" x14ac:dyDescent="0.25">
      <c r="A86" s="1">
        <v>8131076647</v>
      </c>
      <c r="B86" s="3">
        <v>6872</v>
      </c>
      <c r="C86" s="3">
        <f t="shared" si="13"/>
        <v>466749.89999999997</v>
      </c>
      <c r="D86">
        <f t="shared" si="14"/>
        <v>459878.89999999997</v>
      </c>
      <c r="E86">
        <f t="shared" si="15"/>
        <v>466749.89999999997</v>
      </c>
      <c r="F86" s="1" t="str">
        <f t="shared" si="11"/>
        <v>459878,90 - 466749,90</v>
      </c>
      <c r="G86" s="1">
        <f t="shared" si="12"/>
        <v>8131076647</v>
      </c>
      <c r="I86" s="1">
        <f t="shared" si="16"/>
        <v>78</v>
      </c>
      <c r="J86" s="1" t="str">
        <f t="shared" si="17"/>
        <v>78 cell</v>
      </c>
      <c r="K86" s="1">
        <f t="shared" si="21"/>
        <v>27490</v>
      </c>
      <c r="L86" s="1">
        <f>Table3[[#This Row],[Num]]*$K$4</f>
        <v>27846</v>
      </c>
      <c r="M86" s="33" t="str">
        <f>TEXT(Table3[[#This Row],[Cell''s Range Start]],"0,00")&amp;" - "&amp;TEXT(Table3[[#This Row],[Cell''s Range End]],"0,00")</f>
        <v>27490,00 - 27846,00</v>
      </c>
      <c r="N86" s="31">
        <v>27665</v>
      </c>
      <c r="O86">
        <f t="shared" si="18"/>
        <v>254550541</v>
      </c>
      <c r="P86" t="str">
        <f t="shared" si="19"/>
        <v>18590,00 - 22158,00</v>
      </c>
      <c r="S86" t="e">
        <f t="shared" ca="1" si="20"/>
        <v>#VALUE!</v>
      </c>
    </row>
    <row r="87" spans="1:19" x14ac:dyDescent="0.25">
      <c r="A87" s="1">
        <v>8277025756</v>
      </c>
      <c r="B87" s="3">
        <v>8474</v>
      </c>
      <c r="C87" s="3">
        <f t="shared" si="13"/>
        <v>475223.89999999997</v>
      </c>
      <c r="D87">
        <f t="shared" si="14"/>
        <v>466750.89999999997</v>
      </c>
      <c r="E87">
        <f t="shared" si="15"/>
        <v>475223.89999999997</v>
      </c>
      <c r="F87" s="1" t="str">
        <f t="shared" si="11"/>
        <v>466750,90 - 475223,90</v>
      </c>
      <c r="G87" s="1">
        <f t="shared" si="12"/>
        <v>8277025756</v>
      </c>
      <c r="I87" s="1">
        <f t="shared" si="16"/>
        <v>79</v>
      </c>
      <c r="J87" s="1" t="str">
        <f t="shared" si="17"/>
        <v>79 cell</v>
      </c>
      <c r="K87" s="1">
        <f t="shared" si="21"/>
        <v>27847</v>
      </c>
      <c r="L87" s="1">
        <f>Table3[[#This Row],[Num]]*$K$4</f>
        <v>28203</v>
      </c>
      <c r="M87" s="33" t="str">
        <f>TEXT(Table3[[#This Row],[Cell''s Range Start]],"0,00")&amp;" - "&amp;TEXT(Table3[[#This Row],[Cell''s Range End]],"0,00")</f>
        <v>27847,00 - 28203,00</v>
      </c>
      <c r="N87" s="31">
        <v>27869</v>
      </c>
      <c r="O87">
        <f t="shared" si="18"/>
        <v>254550541</v>
      </c>
      <c r="P87" t="str">
        <f t="shared" si="19"/>
        <v>18590,00 - 22158,00</v>
      </c>
      <c r="S87" t="e">
        <f t="shared" ca="1" si="20"/>
        <v>#VALUE!</v>
      </c>
    </row>
    <row r="88" spans="1:19" x14ac:dyDescent="0.25">
      <c r="A88" s="1">
        <v>8343505064</v>
      </c>
      <c r="B88" s="3">
        <v>612</v>
      </c>
      <c r="C88" s="3">
        <f t="shared" si="13"/>
        <v>475835.89999999997</v>
      </c>
      <c r="D88">
        <f t="shared" si="14"/>
        <v>475224.89999999997</v>
      </c>
      <c r="E88">
        <f t="shared" si="15"/>
        <v>475835.89999999997</v>
      </c>
      <c r="F88" s="1" t="str">
        <f t="shared" si="11"/>
        <v>475224,90 - 475835,90</v>
      </c>
      <c r="G88" s="1">
        <f t="shared" si="12"/>
        <v>8343505064</v>
      </c>
      <c r="I88" s="1">
        <f t="shared" si="16"/>
        <v>80</v>
      </c>
      <c r="J88" s="1" t="str">
        <f t="shared" si="17"/>
        <v>80 cell</v>
      </c>
      <c r="K88" s="1">
        <f t="shared" si="21"/>
        <v>28204</v>
      </c>
      <c r="L88" s="1">
        <f>Table3[[#This Row],[Num]]*$K$4</f>
        <v>28560</v>
      </c>
      <c r="M88" s="33" t="str">
        <f>TEXT(Table3[[#This Row],[Cell''s Range Start]],"0,00")&amp;" - "&amp;TEXT(Table3[[#This Row],[Cell''s Range End]],"0,00")</f>
        <v>28204,00 - 28560,00</v>
      </c>
      <c r="N88" s="31">
        <v>28298</v>
      </c>
      <c r="O88">
        <f t="shared" si="18"/>
        <v>254550541</v>
      </c>
      <c r="P88" t="str">
        <f t="shared" si="19"/>
        <v>18590,00 - 22158,00</v>
      </c>
      <c r="S88" t="e">
        <f t="shared" ca="1" si="20"/>
        <v>#VALUE!</v>
      </c>
    </row>
    <row r="89" spans="1:19" x14ac:dyDescent="0.25">
      <c r="A89" s="1">
        <v>8471592455</v>
      </c>
      <c r="B89" s="3">
        <v>5196</v>
      </c>
      <c r="C89" s="3">
        <f t="shared" si="13"/>
        <v>481031.89999999997</v>
      </c>
      <c r="D89">
        <f t="shared" si="14"/>
        <v>475836.89999999997</v>
      </c>
      <c r="E89">
        <f t="shared" si="15"/>
        <v>481031.89999999997</v>
      </c>
      <c r="F89" s="1" t="str">
        <f t="shared" si="11"/>
        <v>475836,90 - 481031,90</v>
      </c>
      <c r="G89" s="1">
        <f t="shared" si="12"/>
        <v>8471592455</v>
      </c>
      <c r="I89" s="1">
        <f t="shared" si="16"/>
        <v>81</v>
      </c>
      <c r="J89" s="1" t="str">
        <f t="shared" si="17"/>
        <v>81 cell</v>
      </c>
      <c r="K89" s="1">
        <f t="shared" si="21"/>
        <v>28561</v>
      </c>
      <c r="L89" s="1">
        <f>Table3[[#This Row],[Num]]*$K$4</f>
        <v>28917</v>
      </c>
      <c r="M89" s="33" t="str">
        <f>TEXT(Table3[[#This Row],[Cell''s Range Start]],"0,00")&amp;" - "&amp;TEXT(Table3[[#This Row],[Cell''s Range End]],"0,00")</f>
        <v>28561,00 - 28917,00</v>
      </c>
      <c r="N89" s="31">
        <v>28636</v>
      </c>
      <c r="O89">
        <f t="shared" si="18"/>
        <v>326671411</v>
      </c>
      <c r="P89" t="str">
        <f t="shared" si="19"/>
        <v>22159,00 - 28317,00</v>
      </c>
      <c r="S89" t="e">
        <f t="shared" ca="1" si="20"/>
        <v>#VALUE!</v>
      </c>
    </row>
    <row r="90" spans="1:19" x14ac:dyDescent="0.25">
      <c r="A90" s="1">
        <v>8748260263</v>
      </c>
      <c r="B90" s="3">
        <v>4481</v>
      </c>
      <c r="C90" s="3">
        <f t="shared" si="13"/>
        <v>485512.89999999997</v>
      </c>
      <c r="D90">
        <f t="shared" si="14"/>
        <v>481032.89999999997</v>
      </c>
      <c r="E90">
        <f t="shared" si="15"/>
        <v>485512.89999999997</v>
      </c>
      <c r="F90" s="1" t="str">
        <f t="shared" si="11"/>
        <v>481032,90 - 485512,90</v>
      </c>
      <c r="G90" s="1">
        <f t="shared" si="12"/>
        <v>8748260263</v>
      </c>
      <c r="I90" s="1">
        <f t="shared" si="16"/>
        <v>82</v>
      </c>
      <c r="J90" s="1" t="str">
        <f t="shared" si="17"/>
        <v>82 cell</v>
      </c>
      <c r="K90" s="1">
        <f t="shared" si="21"/>
        <v>28918</v>
      </c>
      <c r="L90" s="1">
        <f>Table3[[#This Row],[Num]]*$K$4</f>
        <v>29274</v>
      </c>
      <c r="M90" s="33" t="str">
        <f>TEXT(Table3[[#This Row],[Cell''s Range Start]],"0,00")&amp;" - "&amp;TEXT(Table3[[#This Row],[Cell''s Range End]],"0,00")</f>
        <v>28918,00 - 29274,00</v>
      </c>
      <c r="N90" s="31">
        <v>29132</v>
      </c>
      <c r="O90">
        <f t="shared" si="18"/>
        <v>326671411</v>
      </c>
      <c r="P90" t="str">
        <f t="shared" si="19"/>
        <v>22159,00 - 28317,00</v>
      </c>
      <c r="S90" t="e">
        <f t="shared" ca="1" si="20"/>
        <v>#VALUE!</v>
      </c>
    </row>
    <row r="91" spans="1:19" x14ac:dyDescent="0.25">
      <c r="A91" s="1">
        <v>8835176664</v>
      </c>
      <c r="B91" s="3">
        <v>5986</v>
      </c>
      <c r="C91" s="3">
        <f t="shared" si="13"/>
        <v>491498.89999999997</v>
      </c>
      <c r="D91">
        <f t="shared" si="14"/>
        <v>485513.89999999997</v>
      </c>
      <c r="E91">
        <f t="shared" si="15"/>
        <v>491498.89999999997</v>
      </c>
      <c r="F91" s="1" t="str">
        <f t="shared" si="11"/>
        <v>485513,90 - 491498,90</v>
      </c>
      <c r="G91" s="1">
        <f t="shared" si="12"/>
        <v>8835176664</v>
      </c>
      <c r="I91" s="1">
        <f t="shared" si="16"/>
        <v>83</v>
      </c>
      <c r="J91" s="1" t="str">
        <f t="shared" si="17"/>
        <v>83 cell</v>
      </c>
      <c r="K91" s="1">
        <f t="shared" si="21"/>
        <v>29275</v>
      </c>
      <c r="L91" s="1">
        <f>Table3[[#This Row],[Num]]*$K$4</f>
        <v>29631</v>
      </c>
      <c r="M91" s="33" t="str">
        <f>TEXT(Table3[[#This Row],[Cell''s Range Start]],"0,00")&amp;" - "&amp;TEXT(Table3[[#This Row],[Cell''s Range End]],"0,00")</f>
        <v>29275,00 - 29631,00</v>
      </c>
      <c r="N91" s="31">
        <v>29449</v>
      </c>
      <c r="O91">
        <f t="shared" si="18"/>
        <v>326671411</v>
      </c>
      <c r="P91" t="str">
        <f t="shared" si="19"/>
        <v>22159,00 - 28317,00</v>
      </c>
      <c r="S91" t="e">
        <f t="shared" ca="1" si="20"/>
        <v>#VALUE!</v>
      </c>
    </row>
    <row r="92" spans="1:19" x14ac:dyDescent="0.25">
      <c r="A92" s="1">
        <v>8926617482</v>
      </c>
      <c r="B92" s="3">
        <v>5201</v>
      </c>
      <c r="C92" s="3">
        <f t="shared" si="13"/>
        <v>496699.89999999997</v>
      </c>
      <c r="D92">
        <f t="shared" si="14"/>
        <v>491499.89999999997</v>
      </c>
      <c r="E92">
        <f t="shared" si="15"/>
        <v>496699.89999999997</v>
      </c>
      <c r="F92" s="1" t="str">
        <f t="shared" si="11"/>
        <v>491499,90 - 496699,90</v>
      </c>
      <c r="G92" s="1">
        <f t="shared" si="12"/>
        <v>8926617482</v>
      </c>
      <c r="I92" s="1">
        <f t="shared" si="16"/>
        <v>84</v>
      </c>
      <c r="J92" s="1" t="str">
        <f t="shared" si="17"/>
        <v>84 cell</v>
      </c>
      <c r="K92" s="1">
        <f t="shared" si="21"/>
        <v>29632</v>
      </c>
      <c r="L92" s="1">
        <f>Table3[[#This Row],[Num]]*$K$4</f>
        <v>29988</v>
      </c>
      <c r="M92" s="33" t="str">
        <f>TEXT(Table3[[#This Row],[Cell''s Range Start]],"0,00")&amp;" - "&amp;TEXT(Table3[[#This Row],[Cell''s Range End]],"0,00")</f>
        <v>29632,00 - 29988,00</v>
      </c>
      <c r="N92" s="31">
        <v>29865</v>
      </c>
      <c r="O92">
        <f t="shared" si="18"/>
        <v>355095997</v>
      </c>
      <c r="P92" t="str">
        <f t="shared" si="19"/>
        <v>28318,00 - 29715,30</v>
      </c>
      <c r="S92" t="e">
        <f t="shared" ca="1" si="20"/>
        <v>#VALUE!</v>
      </c>
    </row>
    <row r="93" spans="1:19" x14ac:dyDescent="0.25">
      <c r="A93" s="1">
        <v>9191319419</v>
      </c>
      <c r="B93" s="3">
        <v>5859</v>
      </c>
      <c r="C93" s="3">
        <f t="shared" si="13"/>
        <v>502558.89999999997</v>
      </c>
      <c r="D93">
        <f t="shared" si="14"/>
        <v>496700.89999999997</v>
      </c>
      <c r="E93">
        <f t="shared" si="15"/>
        <v>502558.89999999997</v>
      </c>
      <c r="F93" s="1" t="str">
        <f t="shared" si="11"/>
        <v>496700,90 - 502558,90</v>
      </c>
      <c r="G93" s="1">
        <f t="shared" si="12"/>
        <v>9191319419</v>
      </c>
      <c r="I93" s="1">
        <f t="shared" si="16"/>
        <v>85</v>
      </c>
      <c r="J93" s="1" t="str">
        <f t="shared" si="17"/>
        <v>85 cell</v>
      </c>
      <c r="K93" s="1">
        <f t="shared" si="21"/>
        <v>29989</v>
      </c>
      <c r="L93" s="1">
        <f>Table3[[#This Row],[Num]]*$K$4</f>
        <v>30345</v>
      </c>
      <c r="M93" s="33" t="str">
        <f>TEXT(Table3[[#This Row],[Cell''s Range Start]],"0,00")&amp;" - "&amp;TEXT(Table3[[#This Row],[Cell''s Range End]],"0,00")</f>
        <v>29989,00 - 30345,00</v>
      </c>
      <c r="N93" s="31">
        <v>30109</v>
      </c>
      <c r="O93">
        <f t="shared" si="18"/>
        <v>355095997</v>
      </c>
      <c r="P93" t="str">
        <f t="shared" si="19"/>
        <v>28318,00 - 29715,30</v>
      </c>
      <c r="S93" t="e">
        <f t="shared" ca="1" si="20"/>
        <v>#VALUE!</v>
      </c>
    </row>
    <row r="94" spans="1:19" x14ac:dyDescent="0.25">
      <c r="A94" s="1">
        <v>9232223339</v>
      </c>
      <c r="B94" s="3">
        <v>5856</v>
      </c>
      <c r="C94" s="3">
        <f t="shared" si="13"/>
        <v>508414.89999999997</v>
      </c>
      <c r="D94">
        <f t="shared" si="14"/>
        <v>502559.89999999997</v>
      </c>
      <c r="E94">
        <f t="shared" si="15"/>
        <v>508414.89999999997</v>
      </c>
      <c r="F94" s="1" t="str">
        <f t="shared" si="11"/>
        <v>502559,90 - 508414,90</v>
      </c>
      <c r="G94" s="1">
        <f t="shared" si="12"/>
        <v>9232223339</v>
      </c>
      <c r="I94" s="1">
        <f t="shared" si="16"/>
        <v>86</v>
      </c>
      <c r="J94" s="1" t="str">
        <f t="shared" si="17"/>
        <v>86 cell</v>
      </c>
      <c r="K94" s="1">
        <f t="shared" si="21"/>
        <v>30346</v>
      </c>
      <c r="L94" s="1">
        <f>Table3[[#This Row],[Num]]*$K$4</f>
        <v>30702</v>
      </c>
      <c r="M94" s="33" t="str">
        <f>TEXT(Table3[[#This Row],[Cell''s Range Start]],"0,00")&amp;" - "&amp;TEXT(Table3[[#This Row],[Cell''s Range End]],"0,00")</f>
        <v>30346,00 - 30702,00</v>
      </c>
      <c r="N94" s="31">
        <v>30681</v>
      </c>
      <c r="O94">
        <f t="shared" si="18"/>
        <v>355095997</v>
      </c>
      <c r="P94" t="str">
        <f t="shared" si="19"/>
        <v>28318,00 - 29715,30</v>
      </c>
      <c r="S94" t="e">
        <f t="shared" ca="1" si="20"/>
        <v>#VALUE!</v>
      </c>
    </row>
    <row r="95" spans="1:19" x14ac:dyDescent="0.25">
      <c r="A95" s="1">
        <v>9647532335</v>
      </c>
      <c r="B95" s="3">
        <v>1059</v>
      </c>
      <c r="C95" s="3">
        <f t="shared" si="13"/>
        <v>509473.89999999997</v>
      </c>
      <c r="D95">
        <f t="shared" si="14"/>
        <v>508415.89999999997</v>
      </c>
      <c r="E95">
        <f t="shared" si="15"/>
        <v>509473.89999999997</v>
      </c>
      <c r="F95" s="1" t="str">
        <f t="shared" si="11"/>
        <v>508415,90 - 509473,90</v>
      </c>
      <c r="G95" s="1">
        <f t="shared" si="12"/>
        <v>9647532335</v>
      </c>
      <c r="I95" s="1">
        <f t="shared" si="16"/>
        <v>87</v>
      </c>
      <c r="J95" s="1" t="str">
        <f t="shared" si="17"/>
        <v>87 cell</v>
      </c>
      <c r="K95" s="1">
        <f t="shared" si="21"/>
        <v>30703</v>
      </c>
      <c r="L95" s="1">
        <f>Table3[[#This Row],[Num]]*$K$4</f>
        <v>31059</v>
      </c>
      <c r="M95" s="33" t="str">
        <f>TEXT(Table3[[#This Row],[Cell''s Range Start]],"0,00")&amp;" - "&amp;TEXT(Table3[[#This Row],[Cell''s Range End]],"0,00")</f>
        <v>30703,00 - 31059,00</v>
      </c>
      <c r="N95" s="31">
        <v>30981</v>
      </c>
      <c r="O95">
        <f t="shared" si="18"/>
        <v>355095997</v>
      </c>
      <c r="P95" t="str">
        <f t="shared" si="19"/>
        <v>28318,00 - 29715,30</v>
      </c>
      <c r="S95" t="e">
        <f t="shared" ca="1" si="20"/>
        <v>#VALUE!</v>
      </c>
    </row>
    <row r="96" spans="1:19" x14ac:dyDescent="0.25">
      <c r="A96" s="1">
        <v>9802209671</v>
      </c>
      <c r="B96" s="3">
        <v>4108</v>
      </c>
      <c r="C96" s="3">
        <f t="shared" si="13"/>
        <v>513581.89999999997</v>
      </c>
      <c r="D96">
        <f t="shared" si="14"/>
        <v>509474.89999999997</v>
      </c>
      <c r="E96">
        <f t="shared" si="15"/>
        <v>513581.89999999997</v>
      </c>
      <c r="F96" s="1" t="str">
        <f t="shared" si="11"/>
        <v>509474,90 - 513581,90</v>
      </c>
      <c r="G96" s="1">
        <f t="shared" si="12"/>
        <v>9802209671</v>
      </c>
      <c r="I96" s="1">
        <f t="shared" si="16"/>
        <v>88</v>
      </c>
      <c r="J96" s="1" t="str">
        <f t="shared" si="17"/>
        <v>88 cell</v>
      </c>
      <c r="K96" s="1">
        <f t="shared" si="21"/>
        <v>31060</v>
      </c>
      <c r="L96" s="1">
        <f>Table3[[#This Row],[Num]]*$K$4</f>
        <v>31416</v>
      </c>
      <c r="M96" s="33" t="str">
        <f>TEXT(Table3[[#This Row],[Cell''s Range Start]],"0,00")&amp;" - "&amp;TEXT(Table3[[#This Row],[Cell''s Range End]],"0,00")</f>
        <v>31060,00 - 31416,00</v>
      </c>
      <c r="N96" s="31">
        <v>31399</v>
      </c>
      <c r="O96">
        <f t="shared" si="18"/>
        <v>355095997</v>
      </c>
      <c r="P96" t="str">
        <f t="shared" si="19"/>
        <v>28318,00 - 29715,30</v>
      </c>
      <c r="S96" t="e">
        <f t="shared" ca="1" si="20"/>
        <v>#VALUE!</v>
      </c>
    </row>
    <row r="97" spans="1:19" x14ac:dyDescent="0.25">
      <c r="A97" s="1">
        <v>9807005414</v>
      </c>
      <c r="B97" s="3">
        <v>595</v>
      </c>
      <c r="C97" s="3">
        <f t="shared" si="13"/>
        <v>514176.89999999997</v>
      </c>
      <c r="D97">
        <f t="shared" si="14"/>
        <v>513582.89999999997</v>
      </c>
      <c r="E97">
        <f t="shared" si="15"/>
        <v>514176.89999999997</v>
      </c>
      <c r="F97" s="1" t="str">
        <f t="shared" si="11"/>
        <v>513582,90 - 514176,90</v>
      </c>
      <c r="G97" s="1">
        <f t="shared" si="12"/>
        <v>9807005414</v>
      </c>
      <c r="I97" s="1">
        <f t="shared" si="16"/>
        <v>89</v>
      </c>
      <c r="J97" s="1" t="str">
        <f t="shared" si="17"/>
        <v>89 cell</v>
      </c>
      <c r="K97" s="1">
        <f t="shared" si="21"/>
        <v>31417</v>
      </c>
      <c r="L97" s="1">
        <f>Table3[[#This Row],[Num]]*$K$4</f>
        <v>31773</v>
      </c>
      <c r="M97" s="33" t="str">
        <f>TEXT(Table3[[#This Row],[Cell''s Range Start]],"0,00")&amp;" - "&amp;TEXT(Table3[[#This Row],[Cell''s Range End]],"0,00")</f>
        <v>31417,00 - 31773,00</v>
      </c>
      <c r="N97" s="31">
        <v>31529</v>
      </c>
      <c r="O97">
        <f t="shared" si="18"/>
        <v>355095997</v>
      </c>
      <c r="P97" t="str">
        <f t="shared" si="19"/>
        <v>28318,00 - 29715,30</v>
      </c>
      <c r="S97" t="e">
        <f t="shared" ca="1" si="20"/>
        <v>#VALUE!</v>
      </c>
    </row>
    <row r="98" spans="1:19" x14ac:dyDescent="0.25">
      <c r="A98" s="1">
        <v>9863361720</v>
      </c>
      <c r="B98" s="3">
        <v>589</v>
      </c>
      <c r="C98" s="3">
        <f t="shared" si="13"/>
        <v>514765.89999999997</v>
      </c>
      <c r="D98">
        <f t="shared" si="14"/>
        <v>514177.89999999997</v>
      </c>
      <c r="E98">
        <f t="shared" si="15"/>
        <v>514765.89999999997</v>
      </c>
      <c r="F98" s="1" t="str">
        <f t="shared" si="11"/>
        <v>514177,90 - 514765,90</v>
      </c>
      <c r="G98" s="1">
        <f t="shared" si="12"/>
        <v>9863361720</v>
      </c>
      <c r="I98" s="1">
        <f t="shared" si="16"/>
        <v>90</v>
      </c>
      <c r="J98" s="1" t="str">
        <f t="shared" si="17"/>
        <v>90 cell</v>
      </c>
      <c r="K98" s="1">
        <f t="shared" si="21"/>
        <v>31774</v>
      </c>
      <c r="L98" s="1">
        <f>Table3[[#This Row],[Num]]*$K$4</f>
        <v>32130</v>
      </c>
      <c r="M98" s="33" t="str">
        <f>TEXT(Table3[[#This Row],[Cell''s Range Start]],"0,00")&amp;" - "&amp;TEXT(Table3[[#This Row],[Cell''s Range End]],"0,00")</f>
        <v>31774,00 - 32130,00</v>
      </c>
      <c r="N98" s="31">
        <v>32119</v>
      </c>
      <c r="O98">
        <f t="shared" si="18"/>
        <v>355095997</v>
      </c>
      <c r="P98" t="str">
        <f t="shared" si="19"/>
        <v>28318,00 - 29715,30</v>
      </c>
      <c r="S98" t="e">
        <f t="shared" ca="1" si="20"/>
        <v>#VALUE!</v>
      </c>
    </row>
    <row r="99" spans="1:19" x14ac:dyDescent="0.25">
      <c r="A99" s="1">
        <v>9923030049</v>
      </c>
      <c r="B99" s="3">
        <v>7112</v>
      </c>
      <c r="C99" s="3">
        <f t="shared" si="13"/>
        <v>521877.89999999997</v>
      </c>
      <c r="D99">
        <f t="shared" si="14"/>
        <v>514766.89999999997</v>
      </c>
      <c r="E99">
        <f t="shared" si="15"/>
        <v>521877.89999999997</v>
      </c>
      <c r="F99" s="1" t="str">
        <f t="shared" si="11"/>
        <v>514766,90 - 521877,90</v>
      </c>
      <c r="G99" s="1">
        <f t="shared" si="12"/>
        <v>9923030049</v>
      </c>
      <c r="I99" s="1">
        <f t="shared" si="16"/>
        <v>91</v>
      </c>
      <c r="J99" s="1" t="str">
        <f t="shared" si="17"/>
        <v>91 cell</v>
      </c>
      <c r="K99" s="1">
        <f t="shared" si="21"/>
        <v>32131</v>
      </c>
      <c r="L99" s="1">
        <f>Table3[[#This Row],[Num]]*$K$4</f>
        <v>32487</v>
      </c>
      <c r="M99" s="33" t="str">
        <f>TEXT(Table3[[#This Row],[Cell''s Range Start]],"0,00")&amp;" - "&amp;TEXT(Table3[[#This Row],[Cell''s Range End]],"0,00")</f>
        <v>32131,00 - 32487,00</v>
      </c>
      <c r="N99" s="31">
        <v>32477</v>
      </c>
      <c r="O99">
        <f t="shared" si="18"/>
        <v>355095997</v>
      </c>
      <c r="P99" t="str">
        <f t="shared" si="19"/>
        <v>28318,00 - 29715,30</v>
      </c>
      <c r="S99" t="e">
        <f t="shared" ca="1" si="20"/>
        <v>#VALUE!</v>
      </c>
    </row>
    <row r="100" spans="1:19" x14ac:dyDescent="0.25">
      <c r="A100" s="1">
        <v>9941572096</v>
      </c>
      <c r="B100" s="3">
        <v>7416</v>
      </c>
      <c r="C100" s="3">
        <f t="shared" si="13"/>
        <v>529293.89999999991</v>
      </c>
      <c r="D100">
        <f t="shared" si="14"/>
        <v>521878.89999999997</v>
      </c>
      <c r="E100">
        <f t="shared" si="15"/>
        <v>529293.89999999991</v>
      </c>
      <c r="F100" s="1" t="str">
        <f t="shared" si="11"/>
        <v>521878,90 - 529293,90</v>
      </c>
      <c r="G100" s="1">
        <f t="shared" si="12"/>
        <v>9941572096</v>
      </c>
      <c r="I100" s="1">
        <f t="shared" si="16"/>
        <v>92</v>
      </c>
      <c r="J100" s="1" t="str">
        <f t="shared" si="17"/>
        <v>92 cell</v>
      </c>
      <c r="K100" s="1">
        <f t="shared" si="21"/>
        <v>32488</v>
      </c>
      <c r="L100" s="1">
        <f>Table3[[#This Row],[Num]]*$K$4</f>
        <v>32844</v>
      </c>
      <c r="M100" s="33" t="str">
        <f>TEXT(Table3[[#This Row],[Cell''s Range Start]],"0,00")&amp;" - "&amp;TEXT(Table3[[#This Row],[Cell''s Range End]],"0,00")</f>
        <v>32488,00 - 32844,00</v>
      </c>
      <c r="N100" s="31">
        <v>32816</v>
      </c>
      <c r="O100">
        <f t="shared" si="18"/>
        <v>355095997</v>
      </c>
      <c r="P100" t="str">
        <f t="shared" si="19"/>
        <v>28318,00 - 29715,30</v>
      </c>
      <c r="S100" t="e">
        <f t="shared" ca="1" si="20"/>
        <v>#VALUE!</v>
      </c>
    </row>
    <row r="101" spans="1:19" x14ac:dyDescent="0.25">
      <c r="B101" s="3">
        <f>SUM(B2:B100)</f>
        <v>529293.89999999991</v>
      </c>
      <c r="I101" s="1">
        <f t="shared" si="16"/>
        <v>93</v>
      </c>
      <c r="J101" s="1" t="str">
        <f t="shared" si="17"/>
        <v>93 cell</v>
      </c>
      <c r="K101" s="1">
        <f t="shared" si="21"/>
        <v>32845</v>
      </c>
      <c r="L101" s="1">
        <f>Table3[[#This Row],[Num]]*$K$4</f>
        <v>33201</v>
      </c>
      <c r="M101" s="33" t="str">
        <f>TEXT(Table3[[#This Row],[Cell''s Range Start]],"0,00")&amp;" - "&amp;TEXT(Table3[[#This Row],[Cell''s Range End]],"0,00")</f>
        <v>32845,00 - 33201,00</v>
      </c>
      <c r="N101" s="31">
        <v>32893</v>
      </c>
      <c r="O101">
        <f t="shared" si="18"/>
        <v>511851896</v>
      </c>
      <c r="P101" t="str">
        <f t="shared" si="19"/>
        <v>29716,30 - 32853,30</v>
      </c>
      <c r="S101" t="e">
        <f t="shared" ca="1" si="20"/>
        <v>#VALUE!</v>
      </c>
    </row>
    <row r="102" spans="1:19" x14ac:dyDescent="0.25">
      <c r="I102" s="1">
        <f t="shared" si="16"/>
        <v>94</v>
      </c>
      <c r="J102" s="1" t="str">
        <f t="shared" si="17"/>
        <v>94 cell</v>
      </c>
      <c r="K102" s="1">
        <f t="shared" si="21"/>
        <v>33202</v>
      </c>
      <c r="L102" s="1">
        <f>Table3[[#This Row],[Num]]*$K$4</f>
        <v>33558</v>
      </c>
      <c r="M102" s="33" t="str">
        <f>TEXT(Table3[[#This Row],[Cell''s Range Start]],"0,00")&amp;" - "&amp;TEXT(Table3[[#This Row],[Cell''s Range End]],"0,00")</f>
        <v>33202,00 - 33558,00</v>
      </c>
      <c r="N102" s="31">
        <v>33386</v>
      </c>
      <c r="O102">
        <f t="shared" si="18"/>
        <v>511851896</v>
      </c>
      <c r="P102" t="str">
        <f t="shared" si="19"/>
        <v>29716,30 - 32853,30</v>
      </c>
      <c r="S102" t="e">
        <f t="shared" ca="1" si="20"/>
        <v>#VALUE!</v>
      </c>
    </row>
    <row r="103" spans="1:19" x14ac:dyDescent="0.25">
      <c r="I103" s="1">
        <f t="shared" si="16"/>
        <v>95</v>
      </c>
      <c r="J103" s="1" t="str">
        <f t="shared" si="17"/>
        <v>95 cell</v>
      </c>
      <c r="K103" s="1">
        <f t="shared" si="21"/>
        <v>33559</v>
      </c>
      <c r="L103" s="1">
        <f>Table3[[#This Row],[Num]]*$K$4</f>
        <v>33915</v>
      </c>
      <c r="M103" s="33" t="str">
        <f>TEXT(Table3[[#This Row],[Cell''s Range Start]],"0,00")&amp;" - "&amp;TEXT(Table3[[#This Row],[Cell''s Range End]],"0,00")</f>
        <v>33559,00 - 33915,00</v>
      </c>
      <c r="N103" s="31">
        <v>33876</v>
      </c>
      <c r="O103">
        <f t="shared" si="18"/>
        <v>578091983</v>
      </c>
      <c r="P103" t="str">
        <f t="shared" si="19"/>
        <v>32854,30 - 33680,30</v>
      </c>
      <c r="S103" t="e">
        <f t="shared" ca="1" si="20"/>
        <v>#VALUE!</v>
      </c>
    </row>
    <row r="104" spans="1:19" x14ac:dyDescent="0.25">
      <c r="I104" s="1">
        <f t="shared" si="16"/>
        <v>96</v>
      </c>
      <c r="J104" s="1" t="str">
        <f t="shared" si="17"/>
        <v>96 cell</v>
      </c>
      <c r="K104" s="1">
        <f t="shared" si="21"/>
        <v>33916</v>
      </c>
      <c r="L104" s="1">
        <f>Table3[[#This Row],[Num]]*$K$4</f>
        <v>34272</v>
      </c>
      <c r="M104" s="33" t="str">
        <f>TEXT(Table3[[#This Row],[Cell''s Range Start]],"0,00")&amp;" - "&amp;TEXT(Table3[[#This Row],[Cell''s Range End]],"0,00")</f>
        <v>33916,00 - 34272,00</v>
      </c>
      <c r="N104" s="31">
        <v>33969</v>
      </c>
      <c r="O104">
        <f t="shared" si="18"/>
        <v>578091983</v>
      </c>
      <c r="P104" t="str">
        <f t="shared" si="19"/>
        <v>32854,30 - 33680,30</v>
      </c>
      <c r="S104" t="e">
        <f t="shared" ca="1" si="20"/>
        <v>#VALUE!</v>
      </c>
    </row>
    <row r="105" spans="1:19" x14ac:dyDescent="0.25">
      <c r="I105" s="1">
        <f t="shared" si="16"/>
        <v>97</v>
      </c>
      <c r="J105" s="1" t="str">
        <f t="shared" si="17"/>
        <v>97 cell</v>
      </c>
      <c r="K105" s="1">
        <f t="shared" si="21"/>
        <v>34273</v>
      </c>
      <c r="L105" s="1">
        <f>Table3[[#This Row],[Num]]*$K$4</f>
        <v>34629</v>
      </c>
      <c r="M105" s="33" t="str">
        <f>TEXT(Table3[[#This Row],[Cell''s Range Start]],"0,00")&amp;" - "&amp;TEXT(Table3[[#This Row],[Cell''s Range End]],"0,00")</f>
        <v>34273,00 - 34629,00</v>
      </c>
      <c r="N105" s="31">
        <v>34480</v>
      </c>
      <c r="O105">
        <f t="shared" si="18"/>
        <v>578091983</v>
      </c>
      <c r="P105" t="str">
        <f t="shared" si="19"/>
        <v>32854,30 - 33680,30</v>
      </c>
      <c r="S105" t="e">
        <f t="shared" ca="1" si="20"/>
        <v>#VALUE!</v>
      </c>
    </row>
    <row r="106" spans="1:19" x14ac:dyDescent="0.25">
      <c r="I106" s="1">
        <f t="shared" si="16"/>
        <v>98</v>
      </c>
      <c r="J106" s="1" t="str">
        <f t="shared" si="17"/>
        <v>98 cell</v>
      </c>
      <c r="K106" s="1">
        <f t="shared" si="21"/>
        <v>34630</v>
      </c>
      <c r="L106" s="1">
        <f>Table3[[#This Row],[Num]]*$K$4</f>
        <v>34986</v>
      </c>
      <c r="M106" s="33" t="str">
        <f>TEXT(Table3[[#This Row],[Cell''s Range Start]],"0,00")&amp;" - "&amp;TEXT(Table3[[#This Row],[Cell''s Range End]],"0,00")</f>
        <v>34630,00 - 34986,00</v>
      </c>
      <c r="N106" s="31">
        <v>34835</v>
      </c>
      <c r="O106">
        <f t="shared" si="18"/>
        <v>578091983</v>
      </c>
      <c r="P106" t="str">
        <f t="shared" si="19"/>
        <v>32854,30 - 33680,30</v>
      </c>
      <c r="S106" t="e">
        <f t="shared" ca="1" si="20"/>
        <v>#VALUE!</v>
      </c>
    </row>
    <row r="107" spans="1:19" x14ac:dyDescent="0.25">
      <c r="I107" s="1">
        <f t="shared" si="16"/>
        <v>99</v>
      </c>
      <c r="J107" s="1" t="str">
        <f t="shared" si="17"/>
        <v>99 cell</v>
      </c>
      <c r="K107" s="1">
        <f t="shared" si="21"/>
        <v>34987</v>
      </c>
      <c r="L107" s="1">
        <f>Table3[[#This Row],[Num]]*$K$4</f>
        <v>35343</v>
      </c>
      <c r="M107" s="33" t="str">
        <f>TEXT(Table3[[#This Row],[Cell''s Range Start]],"0,00")&amp;" - "&amp;TEXT(Table3[[#This Row],[Cell''s Range End]],"0,00")</f>
        <v>34987,00 - 35343,00</v>
      </c>
      <c r="N107" s="31">
        <v>35253</v>
      </c>
      <c r="O107">
        <f t="shared" si="18"/>
        <v>578091983</v>
      </c>
      <c r="P107" t="str">
        <f t="shared" si="19"/>
        <v>32854,30 - 33680,30</v>
      </c>
      <c r="S107" t="e">
        <f t="shared" ca="1" si="20"/>
        <v>#VALUE!</v>
      </c>
    </row>
    <row r="108" spans="1:19" x14ac:dyDescent="0.25">
      <c r="I108" s="1">
        <f t="shared" si="16"/>
        <v>100</v>
      </c>
      <c r="J108" s="1" t="str">
        <f t="shared" si="17"/>
        <v>100 cell</v>
      </c>
      <c r="K108" s="1">
        <f t="shared" si="21"/>
        <v>35344</v>
      </c>
      <c r="L108" s="1">
        <f>Table3[[#This Row],[Num]]*$K$4</f>
        <v>35700</v>
      </c>
      <c r="M108" s="33" t="str">
        <f>TEXT(Table3[[#This Row],[Cell''s Range Start]],"0,00")&amp;" - "&amp;TEXT(Table3[[#This Row],[Cell''s Range End]],"0,00")</f>
        <v>35344,00 - 35700,00</v>
      </c>
      <c r="N108" s="31">
        <v>35513</v>
      </c>
      <c r="O108">
        <f t="shared" si="18"/>
        <v>578091983</v>
      </c>
      <c r="P108" t="str">
        <f t="shared" si="19"/>
        <v>32854,30 - 33680,30</v>
      </c>
      <c r="S108" t="e">
        <f t="shared" ca="1" si="20"/>
        <v>#VALUE!</v>
      </c>
    </row>
    <row r="109" spans="1:19" x14ac:dyDescent="0.25">
      <c r="I109" s="1">
        <f t="shared" si="16"/>
        <v>101</v>
      </c>
      <c r="J109" s="1" t="str">
        <f t="shared" si="17"/>
        <v>101 cell</v>
      </c>
      <c r="K109" s="1">
        <f t="shared" si="21"/>
        <v>35701</v>
      </c>
      <c r="L109" s="1">
        <f>Table3[[#This Row],[Num]]*$K$4</f>
        <v>36057</v>
      </c>
      <c r="M109" s="33" t="str">
        <f>TEXT(Table3[[#This Row],[Cell''s Range Start]],"0,00")&amp;" - "&amp;TEXT(Table3[[#This Row],[Cell''s Range End]],"0,00")</f>
        <v>35701,00 - 36057,00</v>
      </c>
      <c r="N109" s="31">
        <v>36014</v>
      </c>
      <c r="O109">
        <f t="shared" si="18"/>
        <v>578091983</v>
      </c>
      <c r="P109" t="str">
        <f t="shared" si="19"/>
        <v>32854,30 - 33680,30</v>
      </c>
      <c r="S109" t="e">
        <f t="shared" ca="1" si="20"/>
        <v>#VALUE!</v>
      </c>
    </row>
    <row r="110" spans="1:19" x14ac:dyDescent="0.25">
      <c r="I110" s="1">
        <f t="shared" si="16"/>
        <v>102</v>
      </c>
      <c r="J110" s="1" t="str">
        <f t="shared" si="17"/>
        <v>102 cell</v>
      </c>
      <c r="K110" s="1">
        <f t="shared" si="21"/>
        <v>36058</v>
      </c>
      <c r="L110" s="1">
        <f>Table3[[#This Row],[Num]]*$K$4</f>
        <v>36414</v>
      </c>
      <c r="M110" s="33" t="str">
        <f>TEXT(Table3[[#This Row],[Cell''s Range Start]],"0,00")&amp;" - "&amp;TEXT(Table3[[#This Row],[Cell''s Range End]],"0,00")</f>
        <v>36058,00 - 36414,00</v>
      </c>
      <c r="N110" s="31">
        <v>36301</v>
      </c>
      <c r="O110">
        <f t="shared" si="18"/>
        <v>578091983</v>
      </c>
      <c r="P110" t="str">
        <f t="shared" si="19"/>
        <v>32854,30 - 33680,30</v>
      </c>
      <c r="S110" t="e">
        <f t="shared" ca="1" si="20"/>
        <v>#VALUE!</v>
      </c>
    </row>
    <row r="111" spans="1:19" x14ac:dyDescent="0.25">
      <c r="I111" s="1">
        <f t="shared" si="16"/>
        <v>103</v>
      </c>
      <c r="J111" s="1" t="str">
        <f t="shared" si="17"/>
        <v>103 cell</v>
      </c>
      <c r="K111" s="1">
        <f t="shared" si="21"/>
        <v>36415</v>
      </c>
      <c r="L111" s="1">
        <f>Table3[[#This Row],[Num]]*$K$4</f>
        <v>36771</v>
      </c>
      <c r="M111" s="33" t="str">
        <f>TEXT(Table3[[#This Row],[Cell''s Range Start]],"0,00")&amp;" - "&amp;TEXT(Table3[[#This Row],[Cell''s Range End]],"0,00")</f>
        <v>36415,00 - 36771,00</v>
      </c>
      <c r="N111" s="31">
        <v>36426</v>
      </c>
      <c r="O111">
        <f t="shared" si="18"/>
        <v>578091983</v>
      </c>
      <c r="P111" t="str">
        <f t="shared" si="19"/>
        <v>32854,30 - 33680,30</v>
      </c>
      <c r="S111" t="e">
        <f t="shared" ca="1" si="20"/>
        <v>#VALUE!</v>
      </c>
    </row>
    <row r="112" spans="1:19" x14ac:dyDescent="0.25">
      <c r="I112" s="1">
        <f t="shared" si="16"/>
        <v>104</v>
      </c>
      <c r="J112" s="1" t="str">
        <f t="shared" si="17"/>
        <v>104 cell</v>
      </c>
      <c r="K112" s="1">
        <f t="shared" si="21"/>
        <v>36772</v>
      </c>
      <c r="L112" s="1">
        <f>Table3[[#This Row],[Num]]*$K$4</f>
        <v>37128</v>
      </c>
      <c r="M112" s="33" t="str">
        <f>TEXT(Table3[[#This Row],[Cell''s Range Start]],"0,00")&amp;" - "&amp;TEXT(Table3[[#This Row],[Cell''s Range End]],"0,00")</f>
        <v>36772,00 - 37128,00</v>
      </c>
      <c r="N112" s="31">
        <v>37124</v>
      </c>
      <c r="O112">
        <f t="shared" si="18"/>
        <v>578091983</v>
      </c>
      <c r="P112" t="str">
        <f t="shared" si="19"/>
        <v>32854,30 - 33680,30</v>
      </c>
      <c r="S112" t="e">
        <f t="shared" ca="1" si="20"/>
        <v>#VALUE!</v>
      </c>
    </row>
    <row r="113" spans="9:19" x14ac:dyDescent="0.25">
      <c r="I113" s="1">
        <f t="shared" si="16"/>
        <v>105</v>
      </c>
      <c r="J113" s="1" t="str">
        <f t="shared" si="17"/>
        <v>105 cell</v>
      </c>
      <c r="K113" s="1">
        <f t="shared" si="21"/>
        <v>37129</v>
      </c>
      <c r="L113" s="1">
        <f>Table3[[#This Row],[Num]]*$K$4</f>
        <v>37485</v>
      </c>
      <c r="M113" s="33" t="str">
        <f>TEXT(Table3[[#This Row],[Cell''s Range Start]],"0,00")&amp;" - "&amp;TEXT(Table3[[#This Row],[Cell''s Range End]],"0,00")</f>
        <v>37129,00 - 37485,00</v>
      </c>
      <c r="N113" s="31">
        <v>37467</v>
      </c>
      <c r="O113">
        <f t="shared" si="18"/>
        <v>578091983</v>
      </c>
      <c r="P113" t="str">
        <f t="shared" si="19"/>
        <v>32854,30 - 33680,30</v>
      </c>
      <c r="S113" t="e">
        <f t="shared" ca="1" si="20"/>
        <v>#VALUE!</v>
      </c>
    </row>
    <row r="114" spans="9:19" x14ac:dyDescent="0.25">
      <c r="I114" s="1">
        <f t="shared" si="16"/>
        <v>106</v>
      </c>
      <c r="J114" s="1" t="str">
        <f t="shared" si="17"/>
        <v>106 cell</v>
      </c>
      <c r="K114" s="1">
        <f t="shared" si="21"/>
        <v>37486</v>
      </c>
      <c r="L114" s="1">
        <f>Table3[[#This Row],[Num]]*$K$4</f>
        <v>37842</v>
      </c>
      <c r="M114" s="33" t="str">
        <f>TEXT(Table3[[#This Row],[Cell''s Range Start]],"0,00")&amp;" - "&amp;TEXT(Table3[[#This Row],[Cell''s Range End]],"0,00")</f>
        <v>37486,00 - 37842,00</v>
      </c>
      <c r="N114" s="31">
        <v>37634</v>
      </c>
      <c r="O114">
        <f t="shared" si="18"/>
        <v>578091983</v>
      </c>
      <c r="P114" t="str">
        <f t="shared" si="19"/>
        <v>32854,30 - 33680,30</v>
      </c>
      <c r="S114" t="e">
        <f t="shared" ca="1" si="20"/>
        <v>#VALUE!</v>
      </c>
    </row>
    <row r="115" spans="9:19" x14ac:dyDescent="0.25">
      <c r="I115" s="1">
        <f t="shared" si="16"/>
        <v>107</v>
      </c>
      <c r="J115" s="1" t="str">
        <f t="shared" si="17"/>
        <v>107 cell</v>
      </c>
      <c r="K115" s="1">
        <f t="shared" si="21"/>
        <v>37843</v>
      </c>
      <c r="L115" s="1">
        <f>Table3[[#This Row],[Num]]*$K$4</f>
        <v>38199</v>
      </c>
      <c r="M115" s="33" t="str">
        <f>TEXT(Table3[[#This Row],[Cell''s Range Start]],"0,00")&amp;" - "&amp;TEXT(Table3[[#This Row],[Cell''s Range End]],"0,00")</f>
        <v>37843,00 - 38199,00</v>
      </c>
      <c r="N115" s="31">
        <v>38192</v>
      </c>
      <c r="O115">
        <f t="shared" si="18"/>
        <v>578091983</v>
      </c>
      <c r="P115" t="str">
        <f t="shared" si="19"/>
        <v>32854,30 - 33680,30</v>
      </c>
      <c r="S115" t="e">
        <f t="shared" ca="1" si="20"/>
        <v>#VALUE!</v>
      </c>
    </row>
    <row r="116" spans="9:19" x14ac:dyDescent="0.25">
      <c r="I116" s="1">
        <f t="shared" si="16"/>
        <v>108</v>
      </c>
      <c r="J116" s="1" t="str">
        <f t="shared" si="17"/>
        <v>108 cell</v>
      </c>
      <c r="K116" s="1">
        <f t="shared" si="21"/>
        <v>38200</v>
      </c>
      <c r="L116" s="1">
        <f>Table3[[#This Row],[Num]]*$K$4</f>
        <v>38556</v>
      </c>
      <c r="M116" s="33" t="str">
        <f>TEXT(Table3[[#This Row],[Cell''s Range Start]],"0,00")&amp;" - "&amp;TEXT(Table3[[#This Row],[Cell''s Range End]],"0,00")</f>
        <v>38200,00 - 38556,00</v>
      </c>
      <c r="N116" s="31">
        <v>38204</v>
      </c>
      <c r="O116">
        <f t="shared" si="18"/>
        <v>578091983</v>
      </c>
      <c r="P116" t="str">
        <f t="shared" si="19"/>
        <v>32854,30 - 33680,30</v>
      </c>
      <c r="S116" t="e">
        <f t="shared" ca="1" si="20"/>
        <v>#VALUE!</v>
      </c>
    </row>
    <row r="117" spans="9:19" x14ac:dyDescent="0.25">
      <c r="I117" s="1">
        <f t="shared" si="16"/>
        <v>109</v>
      </c>
      <c r="J117" s="1" t="str">
        <f t="shared" si="17"/>
        <v>109 cell</v>
      </c>
      <c r="K117" s="1">
        <f t="shared" si="21"/>
        <v>38557</v>
      </c>
      <c r="L117" s="1">
        <f>Table3[[#This Row],[Num]]*$K$4</f>
        <v>38913</v>
      </c>
      <c r="M117" s="33" t="str">
        <f>TEXT(Table3[[#This Row],[Cell''s Range Start]],"0,00")&amp;" - "&amp;TEXT(Table3[[#This Row],[Cell''s Range End]],"0,00")</f>
        <v>38557,00 - 38913,00</v>
      </c>
      <c r="N117" s="31">
        <v>38603</v>
      </c>
      <c r="O117">
        <f t="shared" si="18"/>
        <v>578091983</v>
      </c>
      <c r="P117" t="str">
        <f t="shared" si="19"/>
        <v>32854,30 - 33680,30</v>
      </c>
      <c r="S117" t="e">
        <f t="shared" ca="1" si="20"/>
        <v>#VALUE!</v>
      </c>
    </row>
    <row r="118" spans="9:19" x14ac:dyDescent="0.25">
      <c r="I118" s="1">
        <f t="shared" si="16"/>
        <v>110</v>
      </c>
      <c r="J118" s="1" t="str">
        <f t="shared" si="17"/>
        <v>110 cell</v>
      </c>
      <c r="K118" s="1">
        <f t="shared" si="21"/>
        <v>38914</v>
      </c>
      <c r="L118" s="1">
        <f>Table3[[#This Row],[Num]]*$K$4</f>
        <v>39270</v>
      </c>
      <c r="M118" s="33" t="str">
        <f>TEXT(Table3[[#This Row],[Cell''s Range Start]],"0,00")&amp;" - "&amp;TEXT(Table3[[#This Row],[Cell''s Range End]],"0,00")</f>
        <v>38914,00 - 39270,00</v>
      </c>
      <c r="N118" s="31">
        <v>39183</v>
      </c>
      <c r="O118">
        <f t="shared" si="18"/>
        <v>578091983</v>
      </c>
      <c r="P118" t="str">
        <f t="shared" si="19"/>
        <v>32854,30 - 33680,30</v>
      </c>
      <c r="S118" t="e">
        <f t="shared" ca="1" si="20"/>
        <v>#VALUE!</v>
      </c>
    </row>
    <row r="119" spans="9:19" x14ac:dyDescent="0.25">
      <c r="I119" s="1">
        <f t="shared" si="16"/>
        <v>111</v>
      </c>
      <c r="J119" s="1" t="str">
        <f t="shared" si="17"/>
        <v>111 cell</v>
      </c>
      <c r="K119" s="1">
        <f t="shared" si="21"/>
        <v>39271</v>
      </c>
      <c r="L119" s="1">
        <f>Table3[[#This Row],[Num]]*$K$4</f>
        <v>39627</v>
      </c>
      <c r="M119" s="33" t="str">
        <f>TEXT(Table3[[#This Row],[Cell''s Range Start]],"0,00")&amp;" - "&amp;TEXT(Table3[[#This Row],[Cell''s Range End]],"0,00")</f>
        <v>39271,00 - 39627,00</v>
      </c>
      <c r="N119" s="31">
        <v>39450</v>
      </c>
      <c r="O119">
        <f t="shared" si="18"/>
        <v>578091983</v>
      </c>
      <c r="P119" t="str">
        <f t="shared" si="19"/>
        <v>32854,30 - 33680,30</v>
      </c>
      <c r="S119" t="e">
        <f t="shared" ca="1" si="20"/>
        <v>#VALUE!</v>
      </c>
    </row>
    <row r="120" spans="9:19" x14ac:dyDescent="0.25">
      <c r="I120" s="1">
        <f t="shared" si="16"/>
        <v>112</v>
      </c>
      <c r="J120" s="1" t="str">
        <f t="shared" si="17"/>
        <v>112 cell</v>
      </c>
      <c r="K120" s="1">
        <f t="shared" si="21"/>
        <v>39628</v>
      </c>
      <c r="L120" s="1">
        <f>Table3[[#This Row],[Num]]*$K$4</f>
        <v>39984</v>
      </c>
      <c r="M120" s="33" t="str">
        <f>TEXT(Table3[[#This Row],[Cell''s Range Start]],"0,00")&amp;" - "&amp;TEXT(Table3[[#This Row],[Cell''s Range End]],"0,00")</f>
        <v>39628,00 - 39984,00</v>
      </c>
      <c r="N120" s="31">
        <v>39865</v>
      </c>
      <c r="O120">
        <f t="shared" si="18"/>
        <v>578091983</v>
      </c>
      <c r="P120" t="str">
        <f t="shared" si="19"/>
        <v>32854,30 - 33680,30</v>
      </c>
      <c r="S120" t="e">
        <f t="shared" ca="1" si="20"/>
        <v>#VALUE!</v>
      </c>
    </row>
    <row r="121" spans="9:19" x14ac:dyDescent="0.25">
      <c r="I121" s="1">
        <f t="shared" si="16"/>
        <v>113</v>
      </c>
      <c r="J121" s="1" t="str">
        <f t="shared" si="17"/>
        <v>113 cell</v>
      </c>
      <c r="K121" s="1">
        <f t="shared" si="21"/>
        <v>39985</v>
      </c>
      <c r="L121" s="1">
        <f>Table3[[#This Row],[Num]]*$K$4</f>
        <v>40341</v>
      </c>
      <c r="M121" s="33" t="str">
        <f>TEXT(Table3[[#This Row],[Cell''s Range Start]],"0,00")&amp;" - "&amp;TEXT(Table3[[#This Row],[Cell''s Range End]],"0,00")</f>
        <v>39985,00 - 40341,00</v>
      </c>
      <c r="N121" s="31">
        <v>40123</v>
      </c>
      <c r="O121">
        <f t="shared" si="18"/>
        <v>578091983</v>
      </c>
      <c r="P121" t="str">
        <f t="shared" si="19"/>
        <v>32854,30 - 33680,30</v>
      </c>
      <c r="S121" t="e">
        <f t="shared" ca="1" si="20"/>
        <v>#VALUE!</v>
      </c>
    </row>
    <row r="122" spans="9:19" x14ac:dyDescent="0.25">
      <c r="I122" s="1">
        <f t="shared" si="16"/>
        <v>114</v>
      </c>
      <c r="J122" s="1" t="str">
        <f t="shared" si="17"/>
        <v>114 cell</v>
      </c>
      <c r="K122" s="1">
        <f t="shared" si="21"/>
        <v>40342</v>
      </c>
      <c r="L122" s="1">
        <f>Table3[[#This Row],[Num]]*$K$4</f>
        <v>40698</v>
      </c>
      <c r="M122" s="33" t="str">
        <f>TEXT(Table3[[#This Row],[Cell''s Range Start]],"0,00")&amp;" - "&amp;TEXT(Table3[[#This Row],[Cell''s Range End]],"0,00")</f>
        <v>40342,00 - 40698,00</v>
      </c>
      <c r="N122" s="31">
        <v>40405</v>
      </c>
      <c r="O122">
        <f t="shared" si="18"/>
        <v>640587193</v>
      </c>
      <c r="P122" t="str">
        <f t="shared" si="19"/>
        <v>33681,30 - 40140,41</v>
      </c>
      <c r="S122" t="e">
        <f t="shared" ca="1" si="20"/>
        <v>#VALUE!</v>
      </c>
    </row>
    <row r="123" spans="9:19" x14ac:dyDescent="0.25">
      <c r="I123" s="1">
        <f t="shared" si="16"/>
        <v>115</v>
      </c>
      <c r="J123" s="1" t="str">
        <f t="shared" si="17"/>
        <v>115 cell</v>
      </c>
      <c r="K123" s="1">
        <f t="shared" si="21"/>
        <v>40699</v>
      </c>
      <c r="L123" s="1">
        <f>Table3[[#This Row],[Num]]*$K$4</f>
        <v>41055</v>
      </c>
      <c r="M123" s="33" t="str">
        <f>TEXT(Table3[[#This Row],[Cell''s Range Start]],"0,00")&amp;" - "&amp;TEXT(Table3[[#This Row],[Cell''s Range End]],"0,00")</f>
        <v>40699,00 - 41055,00</v>
      </c>
      <c r="N123" s="31">
        <v>40965</v>
      </c>
      <c r="O123">
        <f t="shared" si="18"/>
        <v>640587193</v>
      </c>
      <c r="P123" t="str">
        <f t="shared" si="19"/>
        <v>33681,30 - 40140,41</v>
      </c>
      <c r="S123" t="e">
        <f t="shared" ca="1" si="20"/>
        <v>#VALUE!</v>
      </c>
    </row>
    <row r="124" spans="9:19" x14ac:dyDescent="0.25">
      <c r="I124" s="1">
        <f t="shared" si="16"/>
        <v>116</v>
      </c>
      <c r="J124" s="1" t="str">
        <f t="shared" si="17"/>
        <v>116 cell</v>
      </c>
      <c r="K124" s="1">
        <f t="shared" si="21"/>
        <v>41056</v>
      </c>
      <c r="L124" s="1">
        <f>Table3[[#This Row],[Num]]*$K$4</f>
        <v>41412</v>
      </c>
      <c r="M124" s="33" t="str">
        <f>TEXT(Table3[[#This Row],[Cell''s Range Start]],"0,00")&amp;" - "&amp;TEXT(Table3[[#This Row],[Cell''s Range End]],"0,00")</f>
        <v>41056,00 - 41412,00</v>
      </c>
      <c r="N124" s="31">
        <v>41110</v>
      </c>
      <c r="O124">
        <f t="shared" si="18"/>
        <v>640587193</v>
      </c>
      <c r="P124" t="str">
        <f t="shared" si="19"/>
        <v>33681,30 - 40140,41</v>
      </c>
      <c r="S124" t="e">
        <f t="shared" ca="1" si="20"/>
        <v>#VALUE!</v>
      </c>
    </row>
    <row r="125" spans="9:19" x14ac:dyDescent="0.25">
      <c r="I125" s="1">
        <f t="shared" si="16"/>
        <v>117</v>
      </c>
      <c r="J125" s="1" t="str">
        <f t="shared" si="17"/>
        <v>117 cell</v>
      </c>
      <c r="K125" s="1">
        <f t="shared" si="21"/>
        <v>41413</v>
      </c>
      <c r="L125" s="1">
        <f>Table3[[#This Row],[Num]]*$K$4</f>
        <v>41769</v>
      </c>
      <c r="M125" s="33" t="str">
        <f>TEXT(Table3[[#This Row],[Cell''s Range Start]],"0,00")&amp;" - "&amp;TEXT(Table3[[#This Row],[Cell''s Range End]],"0,00")</f>
        <v>41413,00 - 41769,00</v>
      </c>
      <c r="N125" s="31">
        <v>41691</v>
      </c>
      <c r="O125">
        <f t="shared" si="18"/>
        <v>640587193</v>
      </c>
      <c r="P125" t="str">
        <f t="shared" si="19"/>
        <v>33681,30 - 40140,41</v>
      </c>
      <c r="S125" t="e">
        <f t="shared" ca="1" si="20"/>
        <v>#VALUE!</v>
      </c>
    </row>
    <row r="126" spans="9:19" x14ac:dyDescent="0.25">
      <c r="I126" s="1">
        <f t="shared" si="16"/>
        <v>118</v>
      </c>
      <c r="J126" s="1" t="str">
        <f t="shared" si="17"/>
        <v>118 cell</v>
      </c>
      <c r="K126" s="1">
        <f t="shared" si="21"/>
        <v>41770</v>
      </c>
      <c r="L126" s="1">
        <f>Table3[[#This Row],[Num]]*$K$4</f>
        <v>42126</v>
      </c>
      <c r="M126" s="33" t="str">
        <f>TEXT(Table3[[#This Row],[Cell''s Range Start]],"0,00")&amp;" - "&amp;TEXT(Table3[[#This Row],[Cell''s Range End]],"0,00")</f>
        <v>41770,00 - 42126,00</v>
      </c>
      <c r="N126" s="31">
        <v>42009</v>
      </c>
      <c r="O126">
        <f t="shared" si="18"/>
        <v>640587193</v>
      </c>
      <c r="P126" t="str">
        <f t="shared" si="19"/>
        <v>33681,30 - 40140,41</v>
      </c>
      <c r="S126" t="e">
        <f t="shared" ca="1" si="20"/>
        <v>#VALUE!</v>
      </c>
    </row>
    <row r="127" spans="9:19" x14ac:dyDescent="0.25">
      <c r="I127" s="1">
        <f t="shared" si="16"/>
        <v>119</v>
      </c>
      <c r="J127" s="1" t="str">
        <f t="shared" si="17"/>
        <v>119 cell</v>
      </c>
      <c r="K127" s="1">
        <f t="shared" si="21"/>
        <v>42127</v>
      </c>
      <c r="L127" s="1">
        <f>Table3[[#This Row],[Num]]*$K$4</f>
        <v>42483</v>
      </c>
      <c r="M127" s="33" t="str">
        <f>TEXT(Table3[[#This Row],[Cell''s Range Start]],"0,00")&amp;" - "&amp;TEXT(Table3[[#This Row],[Cell''s Range End]],"0,00")</f>
        <v>42127,00 - 42483,00</v>
      </c>
      <c r="N127" s="31">
        <v>42271</v>
      </c>
      <c r="O127">
        <f t="shared" si="18"/>
        <v>640587193</v>
      </c>
      <c r="P127" t="str">
        <f t="shared" si="19"/>
        <v>33681,30 - 40140,41</v>
      </c>
      <c r="S127" t="e">
        <f t="shared" ca="1" si="20"/>
        <v>#VALUE!</v>
      </c>
    </row>
    <row r="128" spans="9:19" x14ac:dyDescent="0.25">
      <c r="I128" s="1">
        <f t="shared" si="16"/>
        <v>120</v>
      </c>
      <c r="J128" s="1" t="str">
        <f t="shared" si="17"/>
        <v>120 cell</v>
      </c>
      <c r="K128" s="1">
        <f t="shared" si="21"/>
        <v>42484</v>
      </c>
      <c r="L128" s="1">
        <f>Table3[[#This Row],[Num]]*$K$4</f>
        <v>42840</v>
      </c>
      <c r="M128" s="33" t="str">
        <f>TEXT(Table3[[#This Row],[Cell''s Range Start]],"0,00")&amp;" - "&amp;TEXT(Table3[[#This Row],[Cell''s Range End]],"0,00")</f>
        <v>42484,00 - 42840,00</v>
      </c>
      <c r="N128" s="31">
        <v>42491</v>
      </c>
      <c r="O128">
        <f t="shared" si="18"/>
        <v>640587193</v>
      </c>
      <c r="P128" t="str">
        <f t="shared" si="19"/>
        <v>33681,30 - 40140,41</v>
      </c>
      <c r="S128" t="e">
        <f t="shared" ca="1" si="20"/>
        <v>#VALUE!</v>
      </c>
    </row>
    <row r="129" spans="9:19" x14ac:dyDescent="0.25">
      <c r="I129" s="1">
        <f t="shared" si="16"/>
        <v>121</v>
      </c>
      <c r="J129" s="1" t="str">
        <f t="shared" si="17"/>
        <v>121 cell</v>
      </c>
      <c r="K129" s="1">
        <f t="shared" si="21"/>
        <v>42841</v>
      </c>
      <c r="L129" s="1">
        <f>Table3[[#This Row],[Num]]*$K$4</f>
        <v>43197</v>
      </c>
      <c r="M129" s="33" t="str">
        <f>TEXT(Table3[[#This Row],[Cell''s Range Start]],"0,00")&amp;" - "&amp;TEXT(Table3[[#This Row],[Cell''s Range End]],"0,00")</f>
        <v>42841,00 - 43197,00</v>
      </c>
      <c r="N129" s="31">
        <v>43153</v>
      </c>
      <c r="O129">
        <f t="shared" si="18"/>
        <v>640587193</v>
      </c>
      <c r="P129" t="str">
        <f t="shared" si="19"/>
        <v>33681,30 - 40140,41</v>
      </c>
      <c r="S129" t="e">
        <f t="shared" ca="1" si="20"/>
        <v>#VALUE!</v>
      </c>
    </row>
    <row r="130" spans="9:19" x14ac:dyDescent="0.25">
      <c r="I130" s="1">
        <f t="shared" si="16"/>
        <v>122</v>
      </c>
      <c r="J130" s="1" t="str">
        <f t="shared" si="17"/>
        <v>122 cell</v>
      </c>
      <c r="K130" s="1">
        <f t="shared" si="21"/>
        <v>43198</v>
      </c>
      <c r="L130" s="1">
        <f>Table3[[#This Row],[Num]]*$K$4</f>
        <v>43554</v>
      </c>
      <c r="M130" s="33" t="str">
        <f>TEXT(Table3[[#This Row],[Cell''s Range Start]],"0,00")&amp;" - "&amp;TEXT(Table3[[#This Row],[Cell''s Range End]],"0,00")</f>
        <v>43198,00 - 43554,00</v>
      </c>
      <c r="N130" s="31">
        <v>43425</v>
      </c>
      <c r="O130">
        <f t="shared" si="18"/>
        <v>640587193</v>
      </c>
      <c r="P130" t="str">
        <f t="shared" si="19"/>
        <v>33681,30 - 40140,41</v>
      </c>
      <c r="S130" t="e">
        <f t="shared" ca="1" si="20"/>
        <v>#VALUE!</v>
      </c>
    </row>
    <row r="131" spans="9:19" x14ac:dyDescent="0.25">
      <c r="I131" s="1">
        <f t="shared" si="16"/>
        <v>123</v>
      </c>
      <c r="J131" s="1" t="str">
        <f t="shared" si="17"/>
        <v>123 cell</v>
      </c>
      <c r="K131" s="1">
        <f t="shared" si="21"/>
        <v>43555</v>
      </c>
      <c r="L131" s="1">
        <f>Table3[[#This Row],[Num]]*$K$4</f>
        <v>43911</v>
      </c>
      <c r="M131" s="33" t="str">
        <f>TEXT(Table3[[#This Row],[Cell''s Range Start]],"0,00")&amp;" - "&amp;TEXT(Table3[[#This Row],[Cell''s Range End]],"0,00")</f>
        <v>43555,00 - 43911,00</v>
      </c>
      <c r="N131" s="31">
        <v>43700</v>
      </c>
      <c r="O131">
        <f t="shared" si="18"/>
        <v>640587193</v>
      </c>
      <c r="P131" t="str">
        <f t="shared" si="19"/>
        <v>33681,30 - 40140,41</v>
      </c>
      <c r="S131" t="e">
        <f t="shared" ca="1" si="20"/>
        <v>#VALUE!</v>
      </c>
    </row>
    <row r="132" spans="9:19" x14ac:dyDescent="0.25">
      <c r="I132" s="1">
        <f t="shared" si="16"/>
        <v>124</v>
      </c>
      <c r="J132" s="1" t="str">
        <f t="shared" si="17"/>
        <v>124 cell</v>
      </c>
      <c r="K132" s="1">
        <f t="shared" si="21"/>
        <v>43912</v>
      </c>
      <c r="L132" s="1">
        <f>Table3[[#This Row],[Num]]*$K$4</f>
        <v>44268</v>
      </c>
      <c r="M132" s="33" t="str">
        <f>TEXT(Table3[[#This Row],[Cell''s Range Start]],"0,00")&amp;" - "&amp;TEXT(Table3[[#This Row],[Cell''s Range End]],"0,00")</f>
        <v>43912,00 - 44268,00</v>
      </c>
      <c r="N132" s="31">
        <v>44217</v>
      </c>
      <c r="O132">
        <f t="shared" si="18"/>
        <v>640587193</v>
      </c>
      <c r="P132" t="str">
        <f t="shared" si="19"/>
        <v>33681,30 - 40140,41</v>
      </c>
      <c r="S132" t="e">
        <f t="shared" ca="1" si="20"/>
        <v>#VALUE!</v>
      </c>
    </row>
    <row r="133" spans="9:19" x14ac:dyDescent="0.25">
      <c r="I133" s="1">
        <f t="shared" si="16"/>
        <v>125</v>
      </c>
      <c r="J133" s="1" t="str">
        <f t="shared" si="17"/>
        <v>125 cell</v>
      </c>
      <c r="K133" s="1">
        <f t="shared" si="21"/>
        <v>44269</v>
      </c>
      <c r="L133" s="1">
        <f>Table3[[#This Row],[Num]]*$K$4</f>
        <v>44625</v>
      </c>
      <c r="M133" s="33" t="str">
        <f>TEXT(Table3[[#This Row],[Cell''s Range Start]],"0,00")&amp;" - "&amp;TEXT(Table3[[#This Row],[Cell''s Range End]],"0,00")</f>
        <v>44269,00 - 44625,00</v>
      </c>
      <c r="N133" s="31">
        <v>44564</v>
      </c>
      <c r="O133">
        <f t="shared" si="18"/>
        <v>640587193</v>
      </c>
      <c r="P133" t="str">
        <f t="shared" si="19"/>
        <v>33681,30 - 40140,41</v>
      </c>
      <c r="S133" t="e">
        <f t="shared" ca="1" si="20"/>
        <v>#VALUE!</v>
      </c>
    </row>
    <row r="134" spans="9:19" x14ac:dyDescent="0.25">
      <c r="I134" s="1">
        <f t="shared" ref="I134:I155" si="22">I133+1</f>
        <v>126</v>
      </c>
      <c r="J134" s="1" t="str">
        <f t="shared" ref="J134:J197" si="23">I134&amp;" cell"</f>
        <v>126 cell</v>
      </c>
      <c r="K134" s="1">
        <f t="shared" si="21"/>
        <v>44626</v>
      </c>
      <c r="L134" s="1">
        <f>Table3[[#This Row],[Num]]*$K$4</f>
        <v>44982</v>
      </c>
      <c r="M134" s="33" t="str">
        <f>TEXT(Table3[[#This Row],[Cell''s Range Start]],"0,00")&amp;" - "&amp;TEXT(Table3[[#This Row],[Cell''s Range End]],"0,00")</f>
        <v>44626,00 - 44982,00</v>
      </c>
      <c r="N134" s="31">
        <v>44878</v>
      </c>
      <c r="O134">
        <f t="shared" si="18"/>
        <v>640587193</v>
      </c>
      <c r="P134" t="str">
        <f t="shared" si="19"/>
        <v>33681,30 - 40140,41</v>
      </c>
      <c r="S134" t="e">
        <f t="shared" ca="1" si="20"/>
        <v>#VALUE!</v>
      </c>
    </row>
    <row r="135" spans="9:19" x14ac:dyDescent="0.25">
      <c r="I135" s="1">
        <f t="shared" si="22"/>
        <v>127</v>
      </c>
      <c r="J135" s="1" t="str">
        <f t="shared" si="23"/>
        <v>127 cell</v>
      </c>
      <c r="K135" s="1">
        <f t="shared" si="21"/>
        <v>44983</v>
      </c>
      <c r="L135" s="1">
        <f>Table3[[#This Row],[Num]]*$K$4</f>
        <v>45339</v>
      </c>
      <c r="M135" s="33" t="str">
        <f>TEXT(Table3[[#This Row],[Cell''s Range Start]],"0,00")&amp;" - "&amp;TEXT(Table3[[#This Row],[Cell''s Range End]],"0,00")</f>
        <v>44983,00 - 45339,00</v>
      </c>
      <c r="N135" s="31">
        <v>45048</v>
      </c>
      <c r="O135">
        <f t="shared" si="18"/>
        <v>640587193</v>
      </c>
      <c r="P135" t="str">
        <f t="shared" si="19"/>
        <v>33681,30 - 40140,41</v>
      </c>
      <c r="S135" t="e">
        <f t="shared" ca="1" si="20"/>
        <v>#VALUE!</v>
      </c>
    </row>
    <row r="136" spans="9:19" x14ac:dyDescent="0.25">
      <c r="I136" s="1">
        <f t="shared" si="22"/>
        <v>128</v>
      </c>
      <c r="J136" s="1" t="str">
        <f t="shared" si="23"/>
        <v>128 cell</v>
      </c>
      <c r="K136" s="1">
        <f t="shared" si="21"/>
        <v>45340</v>
      </c>
      <c r="L136" s="1">
        <f>Table3[[#This Row],[Num]]*$K$4</f>
        <v>45696</v>
      </c>
      <c r="M136" s="33" t="str">
        <f>TEXT(Table3[[#This Row],[Cell''s Range Start]],"0,00")&amp;" - "&amp;TEXT(Table3[[#This Row],[Cell''s Range End]],"0,00")</f>
        <v>45340,00 - 45696,00</v>
      </c>
      <c r="N136" s="31">
        <v>45690</v>
      </c>
      <c r="O136">
        <f t="shared" si="18"/>
        <v>640587193</v>
      </c>
      <c r="P136" t="str">
        <f t="shared" si="19"/>
        <v>33681,30 - 40140,41</v>
      </c>
      <c r="S136" t="e">
        <f t="shared" ca="1" si="20"/>
        <v>#VALUE!</v>
      </c>
    </row>
    <row r="137" spans="9:19" x14ac:dyDescent="0.25">
      <c r="I137" s="1">
        <f t="shared" si="22"/>
        <v>129</v>
      </c>
      <c r="J137" s="1" t="str">
        <f t="shared" si="23"/>
        <v>129 cell</v>
      </c>
      <c r="K137" s="1">
        <f t="shared" si="21"/>
        <v>45697</v>
      </c>
      <c r="L137" s="1">
        <f>Table3[[#This Row],[Num]]*$K$4</f>
        <v>46053</v>
      </c>
      <c r="M137" s="33" t="str">
        <f>TEXT(Table3[[#This Row],[Cell''s Range Start]],"0,00")&amp;" - "&amp;TEXT(Table3[[#This Row],[Cell''s Range End]],"0,00")</f>
        <v>45697,00 - 46053,00</v>
      </c>
      <c r="N137" s="31">
        <v>45875</v>
      </c>
      <c r="O137">
        <f t="shared" si="18"/>
        <v>640587193</v>
      </c>
      <c r="P137" t="str">
        <f t="shared" si="19"/>
        <v>33681,30 - 40140,41</v>
      </c>
      <c r="S137" t="e">
        <f t="shared" ca="1" si="20"/>
        <v>#VALUE!</v>
      </c>
    </row>
    <row r="138" spans="9:19" x14ac:dyDescent="0.25">
      <c r="I138" s="1">
        <f t="shared" si="22"/>
        <v>130</v>
      </c>
      <c r="J138" s="1" t="str">
        <f t="shared" si="23"/>
        <v>130 cell</v>
      </c>
      <c r="K138" s="1">
        <f t="shared" si="21"/>
        <v>46054</v>
      </c>
      <c r="L138" s="1">
        <f>Table3[[#This Row],[Num]]*$K$4</f>
        <v>46410</v>
      </c>
      <c r="M138" s="33" t="str">
        <f>TEXT(Table3[[#This Row],[Cell''s Range Start]],"0,00")&amp;" - "&amp;TEXT(Table3[[#This Row],[Cell''s Range End]],"0,00")</f>
        <v>46054,00 - 46410,00</v>
      </c>
      <c r="N138" s="31">
        <v>46201</v>
      </c>
      <c r="O138">
        <f t="shared" ref="O138:O201" si="24">VLOOKUP(N138,$D$2:$G$100,4,TRUE)</f>
        <v>640587193</v>
      </c>
      <c r="P138" t="str">
        <f t="shared" ref="P138:P201" si="25">VLOOKUP(N138,$E$2:$G$100,2,TRUE)</f>
        <v>33681,30 - 40140,41</v>
      </c>
      <c r="S138" t="e">
        <f t="shared" ref="S138:S201" ca="1" si="26">RANDBETWEEN(L138,M138)</f>
        <v>#VALUE!</v>
      </c>
    </row>
    <row r="139" spans="9:19" x14ac:dyDescent="0.25">
      <c r="I139" s="1">
        <f t="shared" si="22"/>
        <v>131</v>
      </c>
      <c r="J139" s="1" t="str">
        <f t="shared" si="23"/>
        <v>131 cell</v>
      </c>
      <c r="K139" s="1">
        <f t="shared" ref="K139:K202" si="27">L138+1</f>
        <v>46411</v>
      </c>
      <c r="L139" s="1">
        <f>Table3[[#This Row],[Num]]*$K$4</f>
        <v>46767</v>
      </c>
      <c r="M139" s="33" t="str">
        <f>TEXT(Table3[[#This Row],[Cell''s Range Start]],"0,00")&amp;" - "&amp;TEXT(Table3[[#This Row],[Cell''s Range End]],"0,00")</f>
        <v>46411,00 - 46767,00</v>
      </c>
      <c r="N139" s="31">
        <v>46741</v>
      </c>
      <c r="O139">
        <f t="shared" si="24"/>
        <v>659596494</v>
      </c>
      <c r="P139" t="str">
        <f t="shared" si="25"/>
        <v>40141,41 - 46558,41</v>
      </c>
      <c r="S139" t="e">
        <f t="shared" ca="1" si="26"/>
        <v>#VALUE!</v>
      </c>
    </row>
    <row r="140" spans="9:19" x14ac:dyDescent="0.25">
      <c r="I140" s="1">
        <f t="shared" si="22"/>
        <v>132</v>
      </c>
      <c r="J140" s="1" t="str">
        <f t="shared" si="23"/>
        <v>132 cell</v>
      </c>
      <c r="K140" s="1">
        <f t="shared" si="27"/>
        <v>46768</v>
      </c>
      <c r="L140" s="1">
        <f>Table3[[#This Row],[Num]]*$K$4</f>
        <v>47124</v>
      </c>
      <c r="M140" s="33" t="str">
        <f>TEXT(Table3[[#This Row],[Cell''s Range Start]],"0,00")&amp;" - "&amp;TEXT(Table3[[#This Row],[Cell''s Range End]],"0,00")</f>
        <v>46768,00 - 47124,00</v>
      </c>
      <c r="N140" s="31">
        <v>46785</v>
      </c>
      <c r="O140">
        <f t="shared" si="24"/>
        <v>659596494</v>
      </c>
      <c r="P140" t="str">
        <f t="shared" si="25"/>
        <v>40141,41 - 46558,41</v>
      </c>
      <c r="S140" t="e">
        <f t="shared" ca="1" si="26"/>
        <v>#VALUE!</v>
      </c>
    </row>
    <row r="141" spans="9:19" x14ac:dyDescent="0.25">
      <c r="I141" s="1">
        <f t="shared" si="22"/>
        <v>133</v>
      </c>
      <c r="J141" s="1" t="str">
        <f t="shared" si="23"/>
        <v>133 cell</v>
      </c>
      <c r="K141" s="1">
        <f t="shared" si="27"/>
        <v>47125</v>
      </c>
      <c r="L141" s="1">
        <f>Table3[[#This Row],[Num]]*$K$4</f>
        <v>47481</v>
      </c>
      <c r="M141" s="33" t="str">
        <f>TEXT(Table3[[#This Row],[Cell''s Range Start]],"0,00")&amp;" - "&amp;TEXT(Table3[[#This Row],[Cell''s Range End]],"0,00")</f>
        <v>47125,00 - 47481,00</v>
      </c>
      <c r="N141" s="31">
        <v>47174</v>
      </c>
      <c r="O141">
        <f t="shared" si="24"/>
        <v>659596494</v>
      </c>
      <c r="P141" t="str">
        <f t="shared" si="25"/>
        <v>40141,41 - 46558,41</v>
      </c>
      <c r="S141" t="e">
        <f t="shared" ca="1" si="26"/>
        <v>#VALUE!</v>
      </c>
    </row>
    <row r="142" spans="9:19" x14ac:dyDescent="0.25">
      <c r="I142" s="1">
        <f t="shared" si="22"/>
        <v>134</v>
      </c>
      <c r="J142" s="1" t="str">
        <f t="shared" si="23"/>
        <v>134 cell</v>
      </c>
      <c r="K142" s="1">
        <f t="shared" si="27"/>
        <v>47482</v>
      </c>
      <c r="L142" s="1">
        <f>Table3[[#This Row],[Num]]*$K$4</f>
        <v>47838</v>
      </c>
      <c r="M142" s="33" t="str">
        <f>TEXT(Table3[[#This Row],[Cell''s Range Start]],"0,00")&amp;" - "&amp;TEXT(Table3[[#This Row],[Cell''s Range End]],"0,00")</f>
        <v>47482,00 - 47838,00</v>
      </c>
      <c r="N142" s="31">
        <v>47578</v>
      </c>
      <c r="O142">
        <f t="shared" si="24"/>
        <v>659596494</v>
      </c>
      <c r="P142" t="str">
        <f t="shared" si="25"/>
        <v>40141,41 - 46558,41</v>
      </c>
      <c r="S142" t="e">
        <f t="shared" ca="1" si="26"/>
        <v>#VALUE!</v>
      </c>
    </row>
    <row r="143" spans="9:19" x14ac:dyDescent="0.25">
      <c r="I143" s="1">
        <f t="shared" si="22"/>
        <v>135</v>
      </c>
      <c r="J143" s="1" t="str">
        <f t="shared" si="23"/>
        <v>135 cell</v>
      </c>
      <c r="K143" s="1">
        <f t="shared" si="27"/>
        <v>47839</v>
      </c>
      <c r="L143" s="1">
        <f>Table3[[#This Row],[Num]]*$K$4</f>
        <v>48195</v>
      </c>
      <c r="M143" s="33" t="str">
        <f>TEXT(Table3[[#This Row],[Cell''s Range Start]],"0,00")&amp;" - "&amp;TEXT(Table3[[#This Row],[Cell''s Range End]],"0,00")</f>
        <v>47839,00 - 48195,00</v>
      </c>
      <c r="N143" s="31">
        <v>48184</v>
      </c>
      <c r="O143">
        <f t="shared" si="24"/>
        <v>659596494</v>
      </c>
      <c r="P143" t="str">
        <f t="shared" si="25"/>
        <v>40141,41 - 46558,41</v>
      </c>
      <c r="S143" t="e">
        <f t="shared" ca="1" si="26"/>
        <v>#VALUE!</v>
      </c>
    </row>
    <row r="144" spans="9:19" x14ac:dyDescent="0.25">
      <c r="I144" s="1">
        <f t="shared" si="22"/>
        <v>136</v>
      </c>
      <c r="J144" s="1" t="str">
        <f t="shared" si="23"/>
        <v>136 cell</v>
      </c>
      <c r="K144" s="1">
        <f t="shared" si="27"/>
        <v>48196</v>
      </c>
      <c r="L144" s="1">
        <f>Table3[[#This Row],[Num]]*$K$4</f>
        <v>48552</v>
      </c>
      <c r="M144" s="33" t="str">
        <f>TEXT(Table3[[#This Row],[Cell''s Range Start]],"0,00")&amp;" - "&amp;TEXT(Table3[[#This Row],[Cell''s Range End]],"0,00")</f>
        <v>48196,00 - 48552,00</v>
      </c>
      <c r="N144" s="31">
        <v>48484</v>
      </c>
      <c r="O144">
        <f t="shared" si="24"/>
        <v>659596494</v>
      </c>
      <c r="P144" t="str">
        <f t="shared" si="25"/>
        <v>40141,41 - 46558,41</v>
      </c>
      <c r="S144" t="e">
        <f t="shared" ca="1" si="26"/>
        <v>#VALUE!</v>
      </c>
    </row>
    <row r="145" spans="9:19" x14ac:dyDescent="0.25">
      <c r="I145" s="1">
        <f t="shared" si="22"/>
        <v>137</v>
      </c>
      <c r="J145" s="1" t="str">
        <f t="shared" si="23"/>
        <v>137 cell</v>
      </c>
      <c r="K145" s="1">
        <f t="shared" si="27"/>
        <v>48553</v>
      </c>
      <c r="L145" s="1">
        <f>Table3[[#This Row],[Num]]*$K$4</f>
        <v>48909</v>
      </c>
      <c r="M145" s="33" t="str">
        <f>TEXT(Table3[[#This Row],[Cell''s Range Start]],"0,00")&amp;" - "&amp;TEXT(Table3[[#This Row],[Cell''s Range End]],"0,00")</f>
        <v>48553,00 - 48909,00</v>
      </c>
      <c r="N145" s="31">
        <v>48598</v>
      </c>
      <c r="O145">
        <f t="shared" si="24"/>
        <v>659596494</v>
      </c>
      <c r="P145" t="str">
        <f t="shared" si="25"/>
        <v>40141,41 - 46558,41</v>
      </c>
      <c r="S145" t="e">
        <f t="shared" ca="1" si="26"/>
        <v>#VALUE!</v>
      </c>
    </row>
    <row r="146" spans="9:19" x14ac:dyDescent="0.25">
      <c r="I146" s="1">
        <f t="shared" si="22"/>
        <v>138</v>
      </c>
      <c r="J146" s="1" t="str">
        <f t="shared" si="23"/>
        <v>138 cell</v>
      </c>
      <c r="K146" s="1">
        <f t="shared" si="27"/>
        <v>48910</v>
      </c>
      <c r="L146" s="1">
        <f>Table3[[#This Row],[Num]]*$K$4</f>
        <v>49266</v>
      </c>
      <c r="M146" s="33" t="str">
        <f>TEXT(Table3[[#This Row],[Cell''s Range Start]],"0,00")&amp;" - "&amp;TEXT(Table3[[#This Row],[Cell''s Range End]],"0,00")</f>
        <v>48910,00 - 49266,00</v>
      </c>
      <c r="N146" s="31">
        <v>49047</v>
      </c>
      <c r="O146">
        <f t="shared" si="24"/>
        <v>659596494</v>
      </c>
      <c r="P146" t="str">
        <f t="shared" si="25"/>
        <v>40141,41 - 46558,41</v>
      </c>
      <c r="S146" t="e">
        <f t="shared" ca="1" si="26"/>
        <v>#VALUE!</v>
      </c>
    </row>
    <row r="147" spans="9:19" x14ac:dyDescent="0.25">
      <c r="I147" s="1">
        <f t="shared" si="22"/>
        <v>139</v>
      </c>
      <c r="J147" s="1" t="str">
        <f t="shared" si="23"/>
        <v>139 cell</v>
      </c>
      <c r="K147" s="1">
        <f t="shared" si="27"/>
        <v>49267</v>
      </c>
      <c r="L147" s="1">
        <f>Table3[[#This Row],[Num]]*$K$4</f>
        <v>49623</v>
      </c>
      <c r="M147" s="33" t="str">
        <f>TEXT(Table3[[#This Row],[Cell''s Range Start]],"0,00")&amp;" - "&amp;TEXT(Table3[[#This Row],[Cell''s Range End]],"0,00")</f>
        <v>49267,00 - 49623,00</v>
      </c>
      <c r="N147" s="31">
        <v>49620</v>
      </c>
      <c r="O147">
        <f t="shared" si="24"/>
        <v>659596494</v>
      </c>
      <c r="P147" t="str">
        <f t="shared" si="25"/>
        <v>40141,41 - 46558,41</v>
      </c>
      <c r="S147" t="e">
        <f t="shared" ca="1" si="26"/>
        <v>#VALUE!</v>
      </c>
    </row>
    <row r="148" spans="9:19" x14ac:dyDescent="0.25">
      <c r="I148" s="1">
        <f t="shared" si="22"/>
        <v>140</v>
      </c>
      <c r="J148" s="1" t="str">
        <f t="shared" si="23"/>
        <v>140 cell</v>
      </c>
      <c r="K148" s="1">
        <f t="shared" si="27"/>
        <v>49624</v>
      </c>
      <c r="L148" s="1">
        <f>Table3[[#This Row],[Num]]*$K$4</f>
        <v>49980</v>
      </c>
      <c r="M148" s="33" t="str">
        <f>TEXT(Table3[[#This Row],[Cell''s Range Start]],"0,00")&amp;" - "&amp;TEXT(Table3[[#This Row],[Cell''s Range End]],"0,00")</f>
        <v>49624,00 - 49980,00</v>
      </c>
      <c r="N148" s="31">
        <v>49837</v>
      </c>
      <c r="O148">
        <f t="shared" si="24"/>
        <v>659596494</v>
      </c>
      <c r="P148" t="str">
        <f t="shared" si="25"/>
        <v>40141,41 - 46558,41</v>
      </c>
      <c r="S148" t="e">
        <f t="shared" ca="1" si="26"/>
        <v>#VALUE!</v>
      </c>
    </row>
    <row r="149" spans="9:19" x14ac:dyDescent="0.25">
      <c r="I149" s="1">
        <f t="shared" si="22"/>
        <v>141</v>
      </c>
      <c r="J149" s="1" t="str">
        <f t="shared" si="23"/>
        <v>141 cell</v>
      </c>
      <c r="K149" s="1">
        <f t="shared" si="27"/>
        <v>49981</v>
      </c>
      <c r="L149" s="1">
        <f>Table3[[#This Row],[Num]]*$K$4</f>
        <v>50337</v>
      </c>
      <c r="M149" s="33" t="str">
        <f>TEXT(Table3[[#This Row],[Cell''s Range Start]],"0,00")&amp;" - "&amp;TEXT(Table3[[#This Row],[Cell''s Range End]],"0,00")</f>
        <v>49981,00 - 50337,00</v>
      </c>
      <c r="N149" s="31">
        <v>50147</v>
      </c>
      <c r="O149">
        <f t="shared" si="24"/>
        <v>659596494</v>
      </c>
      <c r="P149" t="str">
        <f t="shared" si="25"/>
        <v>40141,41 - 46558,41</v>
      </c>
      <c r="S149" t="e">
        <f t="shared" ca="1" si="26"/>
        <v>#VALUE!</v>
      </c>
    </row>
    <row r="150" spans="9:19" x14ac:dyDescent="0.25">
      <c r="I150" s="1">
        <f t="shared" si="22"/>
        <v>142</v>
      </c>
      <c r="J150" s="1" t="str">
        <f t="shared" si="23"/>
        <v>142 cell</v>
      </c>
      <c r="K150" s="1">
        <f t="shared" si="27"/>
        <v>50338</v>
      </c>
      <c r="L150" s="1">
        <f>Table3[[#This Row],[Num]]*$K$4</f>
        <v>50694</v>
      </c>
      <c r="M150" s="33" t="str">
        <f>TEXT(Table3[[#This Row],[Cell''s Range Start]],"0,00")&amp;" - "&amp;TEXT(Table3[[#This Row],[Cell''s Range End]],"0,00")</f>
        <v>50338,00 - 50694,00</v>
      </c>
      <c r="N150" s="31">
        <v>50522</v>
      </c>
      <c r="O150">
        <f t="shared" si="24"/>
        <v>659596494</v>
      </c>
      <c r="P150" t="str">
        <f t="shared" si="25"/>
        <v>40141,41 - 46558,41</v>
      </c>
      <c r="S150" t="e">
        <f t="shared" ca="1" si="26"/>
        <v>#VALUE!</v>
      </c>
    </row>
    <row r="151" spans="9:19" x14ac:dyDescent="0.25">
      <c r="I151" s="1">
        <f t="shared" si="22"/>
        <v>143</v>
      </c>
      <c r="J151" s="1" t="str">
        <f t="shared" si="23"/>
        <v>143 cell</v>
      </c>
      <c r="K151" s="1">
        <f t="shared" si="27"/>
        <v>50695</v>
      </c>
      <c r="L151" s="1">
        <f>Table3[[#This Row],[Num]]*$K$4</f>
        <v>51051</v>
      </c>
      <c r="M151" s="33" t="str">
        <f>TEXT(Table3[[#This Row],[Cell''s Range Start]],"0,00")&amp;" - "&amp;TEXT(Table3[[#This Row],[Cell''s Range End]],"0,00")</f>
        <v>50695,00 - 51051,00</v>
      </c>
      <c r="N151" s="31">
        <v>50833</v>
      </c>
      <c r="O151">
        <f t="shared" si="24"/>
        <v>659596494</v>
      </c>
      <c r="P151" t="str">
        <f t="shared" si="25"/>
        <v>40141,41 - 46558,41</v>
      </c>
      <c r="S151" t="e">
        <f t="shared" ca="1" si="26"/>
        <v>#VALUE!</v>
      </c>
    </row>
    <row r="152" spans="9:19" x14ac:dyDescent="0.25">
      <c r="I152" s="1">
        <f t="shared" si="22"/>
        <v>144</v>
      </c>
      <c r="J152" s="1" t="str">
        <f t="shared" si="23"/>
        <v>144 cell</v>
      </c>
      <c r="K152" s="1">
        <f t="shared" si="27"/>
        <v>51052</v>
      </c>
      <c r="L152" s="1">
        <f>Table3[[#This Row],[Num]]*$K$4</f>
        <v>51408</v>
      </c>
      <c r="M152" s="33" t="str">
        <f>TEXT(Table3[[#This Row],[Cell''s Range Start]],"0,00")&amp;" - "&amp;TEXT(Table3[[#This Row],[Cell''s Range End]],"0,00")</f>
        <v>51052,00 - 51408,00</v>
      </c>
      <c r="N152" s="31">
        <v>51108</v>
      </c>
      <c r="O152">
        <f t="shared" si="24"/>
        <v>659596494</v>
      </c>
      <c r="P152" t="str">
        <f t="shared" si="25"/>
        <v>40141,41 - 46558,41</v>
      </c>
      <c r="S152" t="e">
        <f t="shared" ca="1" si="26"/>
        <v>#VALUE!</v>
      </c>
    </row>
    <row r="153" spans="9:19" x14ac:dyDescent="0.25">
      <c r="I153" s="1">
        <f t="shared" si="22"/>
        <v>145</v>
      </c>
      <c r="J153" s="1" t="str">
        <f t="shared" si="23"/>
        <v>145 cell</v>
      </c>
      <c r="K153" s="1">
        <f t="shared" si="27"/>
        <v>51409</v>
      </c>
      <c r="L153" s="1">
        <f>Table3[[#This Row],[Num]]*$K$4</f>
        <v>51765</v>
      </c>
      <c r="M153" s="33" t="str">
        <f>TEXT(Table3[[#This Row],[Cell''s Range Start]],"0,00")&amp;" - "&amp;TEXT(Table3[[#This Row],[Cell''s Range End]],"0,00")</f>
        <v>51409,00 - 51765,00</v>
      </c>
      <c r="N153" s="31">
        <v>51413</v>
      </c>
      <c r="O153">
        <f t="shared" si="24"/>
        <v>659596494</v>
      </c>
      <c r="P153" t="str">
        <f t="shared" si="25"/>
        <v>40141,41 - 46558,41</v>
      </c>
      <c r="S153" t="e">
        <f t="shared" ca="1" si="26"/>
        <v>#VALUE!</v>
      </c>
    </row>
    <row r="154" spans="9:19" x14ac:dyDescent="0.25">
      <c r="I154" s="1">
        <f t="shared" si="22"/>
        <v>146</v>
      </c>
      <c r="J154" s="1" t="str">
        <f t="shared" si="23"/>
        <v>146 cell</v>
      </c>
      <c r="K154" s="1">
        <f t="shared" si="27"/>
        <v>51766</v>
      </c>
      <c r="L154" s="1">
        <f>Table3[[#This Row],[Num]]*$K$4</f>
        <v>52122</v>
      </c>
      <c r="M154" s="33" t="str">
        <f>TEXT(Table3[[#This Row],[Cell''s Range Start]],"0,00")&amp;" - "&amp;TEXT(Table3[[#This Row],[Cell''s Range End]],"0,00")</f>
        <v>51766,00 - 52122,00</v>
      </c>
      <c r="N154" s="31">
        <v>52001</v>
      </c>
      <c r="O154">
        <f t="shared" si="24"/>
        <v>659596494</v>
      </c>
      <c r="P154" t="str">
        <f t="shared" si="25"/>
        <v>40141,41 - 46558,41</v>
      </c>
      <c r="S154" t="e">
        <f t="shared" ca="1" si="26"/>
        <v>#VALUE!</v>
      </c>
    </row>
    <row r="155" spans="9:19" x14ac:dyDescent="0.25">
      <c r="I155" s="1">
        <f t="shared" si="22"/>
        <v>147</v>
      </c>
      <c r="J155" s="1" t="str">
        <f t="shared" si="23"/>
        <v>147 cell</v>
      </c>
      <c r="K155" s="1">
        <f t="shared" si="27"/>
        <v>52123</v>
      </c>
      <c r="L155" s="1">
        <f>Table3[[#This Row],[Num]]*$K$4</f>
        <v>52479</v>
      </c>
      <c r="M155" s="33" t="str">
        <f>TEXT(Table3[[#This Row],[Cell''s Range Start]],"0,00")&amp;" - "&amp;TEXT(Table3[[#This Row],[Cell''s Range End]],"0,00")</f>
        <v>52123,00 - 52479,00</v>
      </c>
      <c r="N155" s="31">
        <v>52363</v>
      </c>
      <c r="O155">
        <f t="shared" si="24"/>
        <v>659596494</v>
      </c>
      <c r="P155" t="str">
        <f t="shared" si="25"/>
        <v>40141,41 - 46558,41</v>
      </c>
      <c r="S155" t="e">
        <f t="shared" ca="1" si="26"/>
        <v>#VALUE!</v>
      </c>
    </row>
    <row r="156" spans="9:19" x14ac:dyDescent="0.25">
      <c r="I156" s="1">
        <f t="shared" ref="I156:I219" si="28">I155+1</f>
        <v>148</v>
      </c>
      <c r="J156" s="1" t="str">
        <f t="shared" si="23"/>
        <v>148 cell</v>
      </c>
      <c r="K156" s="1">
        <f t="shared" si="27"/>
        <v>52480</v>
      </c>
      <c r="L156" s="1">
        <f>Table3[[#This Row],[Num]]*$K$4</f>
        <v>52836</v>
      </c>
      <c r="M156" s="33" t="str">
        <f>TEXT(Table3[[#This Row],[Cell''s Range Start]],"0,00")&amp;" - "&amp;TEXT(Table3[[#This Row],[Cell''s Range End]],"0,00")</f>
        <v>52480,00 - 52836,00</v>
      </c>
      <c r="N156" s="31">
        <v>52817</v>
      </c>
      <c r="O156">
        <f t="shared" si="24"/>
        <v>659596494</v>
      </c>
      <c r="P156" t="str">
        <f t="shared" si="25"/>
        <v>40141,41 - 46558,41</v>
      </c>
      <c r="S156" t="e">
        <f t="shared" ca="1" si="26"/>
        <v>#VALUE!</v>
      </c>
    </row>
    <row r="157" spans="9:19" x14ac:dyDescent="0.25">
      <c r="I157" s="1">
        <f t="shared" si="28"/>
        <v>149</v>
      </c>
      <c r="J157" s="1" t="str">
        <f t="shared" si="23"/>
        <v>149 cell</v>
      </c>
      <c r="K157" s="1">
        <f t="shared" si="27"/>
        <v>52837</v>
      </c>
      <c r="L157" s="1">
        <f>Table3[[#This Row],[Num]]*$K$4</f>
        <v>53193</v>
      </c>
      <c r="M157" s="33" t="str">
        <f>TEXT(Table3[[#This Row],[Cell''s Range Start]],"0,00")&amp;" - "&amp;TEXT(Table3[[#This Row],[Cell''s Range End]],"0,00")</f>
        <v>52837,00 - 53193,00</v>
      </c>
      <c r="N157" s="31">
        <v>53184</v>
      </c>
      <c r="O157">
        <f t="shared" si="24"/>
        <v>659596494</v>
      </c>
      <c r="P157" t="str">
        <f t="shared" si="25"/>
        <v>40141,41 - 46558,41</v>
      </c>
      <c r="S157" t="e">
        <f t="shared" ca="1" si="26"/>
        <v>#VALUE!</v>
      </c>
    </row>
    <row r="158" spans="9:19" x14ac:dyDescent="0.25">
      <c r="I158" s="1">
        <f t="shared" si="28"/>
        <v>150</v>
      </c>
      <c r="J158" s="1" t="str">
        <f t="shared" si="23"/>
        <v>150 cell</v>
      </c>
      <c r="K158" s="1">
        <f t="shared" si="27"/>
        <v>53194</v>
      </c>
      <c r="L158" s="1">
        <f>Table3[[#This Row],[Num]]*$K$4</f>
        <v>53550</v>
      </c>
      <c r="M158" s="33" t="str">
        <f>TEXT(Table3[[#This Row],[Cell''s Range Start]],"0,00")&amp;" - "&amp;TEXT(Table3[[#This Row],[Cell''s Range End]],"0,00")</f>
        <v>53194,00 - 53550,00</v>
      </c>
      <c r="N158" s="31">
        <v>53536</v>
      </c>
      <c r="O158">
        <f t="shared" si="24"/>
        <v>659596494</v>
      </c>
      <c r="P158" t="str">
        <f t="shared" si="25"/>
        <v>40141,41 - 46558,41</v>
      </c>
      <c r="S158" t="e">
        <f t="shared" ca="1" si="26"/>
        <v>#VALUE!</v>
      </c>
    </row>
    <row r="159" spans="9:19" x14ac:dyDescent="0.25">
      <c r="I159" s="1">
        <f t="shared" si="28"/>
        <v>151</v>
      </c>
      <c r="J159" s="1" t="str">
        <f t="shared" si="23"/>
        <v>151 cell</v>
      </c>
      <c r="K159" s="1">
        <f t="shared" si="27"/>
        <v>53551</v>
      </c>
      <c r="L159" s="1">
        <f>Table3[[#This Row],[Num]]*$K$4</f>
        <v>53907</v>
      </c>
      <c r="M159" s="33" t="str">
        <f>TEXT(Table3[[#This Row],[Cell''s Range Start]],"0,00")&amp;" - "&amp;TEXT(Table3[[#This Row],[Cell''s Range End]],"0,00")</f>
        <v>53551,00 - 53907,00</v>
      </c>
      <c r="N159" s="31">
        <v>53769</v>
      </c>
      <c r="O159">
        <f t="shared" si="24"/>
        <v>659596494</v>
      </c>
      <c r="P159" t="str">
        <f t="shared" si="25"/>
        <v>40141,41 - 46558,41</v>
      </c>
      <c r="S159" t="e">
        <f t="shared" ca="1" si="26"/>
        <v>#VALUE!</v>
      </c>
    </row>
    <row r="160" spans="9:19" x14ac:dyDescent="0.25">
      <c r="I160" s="1">
        <f t="shared" si="28"/>
        <v>152</v>
      </c>
      <c r="J160" s="1" t="str">
        <f t="shared" si="23"/>
        <v>152 cell</v>
      </c>
      <c r="K160" s="1">
        <f t="shared" si="27"/>
        <v>53908</v>
      </c>
      <c r="L160" s="1">
        <f>Table3[[#This Row],[Num]]*$K$4</f>
        <v>54264</v>
      </c>
      <c r="M160" s="33" t="str">
        <f>TEXT(Table3[[#This Row],[Cell''s Range Start]],"0,00")&amp;" - "&amp;TEXT(Table3[[#This Row],[Cell''s Range End]],"0,00")</f>
        <v>53908,00 - 54264,00</v>
      </c>
      <c r="N160" s="31">
        <v>54053</v>
      </c>
      <c r="O160">
        <f t="shared" si="24"/>
        <v>659596494</v>
      </c>
      <c r="P160" t="str">
        <f t="shared" si="25"/>
        <v>40141,41 - 46558,41</v>
      </c>
      <c r="S160" t="e">
        <f t="shared" ca="1" si="26"/>
        <v>#VALUE!</v>
      </c>
    </row>
    <row r="161" spans="9:19" x14ac:dyDescent="0.25">
      <c r="I161" s="1">
        <f t="shared" si="28"/>
        <v>153</v>
      </c>
      <c r="J161" s="1" t="str">
        <f t="shared" si="23"/>
        <v>153 cell</v>
      </c>
      <c r="K161" s="1">
        <f t="shared" si="27"/>
        <v>54265</v>
      </c>
      <c r="L161" s="1">
        <f>Table3[[#This Row],[Num]]*$K$4</f>
        <v>54621</v>
      </c>
      <c r="M161" s="33" t="str">
        <f>TEXT(Table3[[#This Row],[Cell''s Range Start]],"0,00")&amp;" - "&amp;TEXT(Table3[[#This Row],[Cell''s Range End]],"0,00")</f>
        <v>54265,00 - 54621,00</v>
      </c>
      <c r="N161" s="31">
        <v>54325</v>
      </c>
      <c r="O161">
        <f t="shared" si="24"/>
        <v>764361492</v>
      </c>
      <c r="P161" t="str">
        <f t="shared" si="25"/>
        <v>46559,41 - 54123,41</v>
      </c>
      <c r="S161" t="e">
        <f t="shared" ca="1" si="26"/>
        <v>#VALUE!</v>
      </c>
    </row>
    <row r="162" spans="9:19" x14ac:dyDescent="0.25">
      <c r="I162" s="1">
        <f t="shared" si="28"/>
        <v>154</v>
      </c>
      <c r="J162" s="1" t="str">
        <f t="shared" si="23"/>
        <v>154 cell</v>
      </c>
      <c r="K162" s="1">
        <f t="shared" si="27"/>
        <v>54622</v>
      </c>
      <c r="L162" s="1">
        <f>Table3[[#This Row],[Num]]*$K$4</f>
        <v>54978</v>
      </c>
      <c r="M162" s="33" t="str">
        <f>TEXT(Table3[[#This Row],[Cell''s Range Start]],"0,00")&amp;" - "&amp;TEXT(Table3[[#This Row],[Cell''s Range End]],"0,00")</f>
        <v>54622,00 - 54978,00</v>
      </c>
      <c r="N162" s="31">
        <v>54655</v>
      </c>
      <c r="O162">
        <f t="shared" si="24"/>
        <v>764361492</v>
      </c>
      <c r="P162" t="str">
        <f t="shared" si="25"/>
        <v>46559,41 - 54123,41</v>
      </c>
      <c r="S162" t="e">
        <f t="shared" ca="1" si="26"/>
        <v>#VALUE!</v>
      </c>
    </row>
    <row r="163" spans="9:19" x14ac:dyDescent="0.25">
      <c r="I163" s="1">
        <f t="shared" si="28"/>
        <v>155</v>
      </c>
      <c r="J163" s="1" t="str">
        <f t="shared" si="23"/>
        <v>155 cell</v>
      </c>
      <c r="K163" s="1">
        <f t="shared" si="27"/>
        <v>54979</v>
      </c>
      <c r="L163" s="1">
        <f>Table3[[#This Row],[Num]]*$K$4</f>
        <v>55335</v>
      </c>
      <c r="M163" s="33" t="str">
        <f>TEXT(Table3[[#This Row],[Cell''s Range Start]],"0,00")&amp;" - "&amp;TEXT(Table3[[#This Row],[Cell''s Range End]],"0,00")</f>
        <v>54979,00 - 55335,00</v>
      </c>
      <c r="N163" s="31">
        <v>55202</v>
      </c>
      <c r="O163">
        <f t="shared" si="24"/>
        <v>881665013</v>
      </c>
      <c r="P163" t="str">
        <f t="shared" si="25"/>
        <v>54124,41 - 54761,41</v>
      </c>
      <c r="S163" t="e">
        <f t="shared" ca="1" si="26"/>
        <v>#VALUE!</v>
      </c>
    </row>
    <row r="164" spans="9:19" x14ac:dyDescent="0.25">
      <c r="I164" s="1">
        <f t="shared" si="28"/>
        <v>156</v>
      </c>
      <c r="J164" s="1" t="str">
        <f t="shared" si="23"/>
        <v>156 cell</v>
      </c>
      <c r="K164" s="1">
        <f t="shared" si="27"/>
        <v>55336</v>
      </c>
      <c r="L164" s="1">
        <f>Table3[[#This Row],[Num]]*$K$4</f>
        <v>55692</v>
      </c>
      <c r="M164" s="33" t="str">
        <f>TEXT(Table3[[#This Row],[Cell''s Range Start]],"0,00")&amp;" - "&amp;TEXT(Table3[[#This Row],[Cell''s Range End]],"0,00")</f>
        <v>55336,00 - 55692,00</v>
      </c>
      <c r="N164" s="31">
        <v>55405</v>
      </c>
      <c r="O164">
        <f t="shared" si="24"/>
        <v>881665013</v>
      </c>
      <c r="P164" t="str">
        <f t="shared" si="25"/>
        <v>54124,41 - 54761,41</v>
      </c>
      <c r="S164" t="e">
        <f t="shared" ca="1" si="26"/>
        <v>#VALUE!</v>
      </c>
    </row>
    <row r="165" spans="9:19" x14ac:dyDescent="0.25">
      <c r="I165" s="1">
        <f t="shared" si="28"/>
        <v>157</v>
      </c>
      <c r="J165" s="1" t="str">
        <f t="shared" si="23"/>
        <v>157 cell</v>
      </c>
      <c r="K165" s="1">
        <f t="shared" si="27"/>
        <v>55693</v>
      </c>
      <c r="L165" s="1">
        <f>Table3[[#This Row],[Num]]*$K$4</f>
        <v>56049</v>
      </c>
      <c r="M165" s="33" t="str">
        <f>TEXT(Table3[[#This Row],[Cell''s Range Start]],"0,00")&amp;" - "&amp;TEXT(Table3[[#This Row],[Cell''s Range End]],"0,00")</f>
        <v>55693,00 - 56049,00</v>
      </c>
      <c r="N165" s="31">
        <v>55969</v>
      </c>
      <c r="O165">
        <f t="shared" si="24"/>
        <v>881665013</v>
      </c>
      <c r="P165" t="str">
        <f t="shared" si="25"/>
        <v>54124,41 - 54761,41</v>
      </c>
      <c r="S165" t="e">
        <f t="shared" ca="1" si="26"/>
        <v>#VALUE!</v>
      </c>
    </row>
    <row r="166" spans="9:19" x14ac:dyDescent="0.25">
      <c r="I166" s="1">
        <f t="shared" si="28"/>
        <v>158</v>
      </c>
      <c r="J166" s="1" t="str">
        <f t="shared" si="23"/>
        <v>158 cell</v>
      </c>
      <c r="K166" s="1">
        <f t="shared" si="27"/>
        <v>56050</v>
      </c>
      <c r="L166" s="1">
        <f>Table3[[#This Row],[Num]]*$K$4</f>
        <v>56406</v>
      </c>
      <c r="M166" s="33" t="str">
        <f>TEXT(Table3[[#This Row],[Cell''s Range Start]],"0,00")&amp;" - "&amp;TEXT(Table3[[#This Row],[Cell''s Range End]],"0,00")</f>
        <v>56050,00 - 56406,00</v>
      </c>
      <c r="N166" s="31">
        <v>56104</v>
      </c>
      <c r="O166">
        <f t="shared" si="24"/>
        <v>881665013</v>
      </c>
      <c r="P166" t="str">
        <f t="shared" si="25"/>
        <v>54124,41 - 54761,41</v>
      </c>
      <c r="S166" t="e">
        <f t="shared" ca="1" si="26"/>
        <v>#VALUE!</v>
      </c>
    </row>
    <row r="167" spans="9:19" x14ac:dyDescent="0.25">
      <c r="I167" s="1">
        <f t="shared" si="28"/>
        <v>159</v>
      </c>
      <c r="J167" s="1" t="str">
        <f t="shared" si="23"/>
        <v>159 cell</v>
      </c>
      <c r="K167" s="1">
        <f t="shared" si="27"/>
        <v>56407</v>
      </c>
      <c r="L167" s="1">
        <f>Table3[[#This Row],[Num]]*$K$4</f>
        <v>56763</v>
      </c>
      <c r="M167" s="33" t="str">
        <f>TEXT(Table3[[#This Row],[Cell''s Range Start]],"0,00")&amp;" - "&amp;TEXT(Table3[[#This Row],[Cell''s Range End]],"0,00")</f>
        <v>56407,00 - 56763,00</v>
      </c>
      <c r="N167" s="31">
        <v>56476</v>
      </c>
      <c r="O167">
        <f t="shared" si="24"/>
        <v>881665013</v>
      </c>
      <c r="P167" t="str">
        <f t="shared" si="25"/>
        <v>54124,41 - 54761,41</v>
      </c>
      <c r="S167" t="e">
        <f t="shared" ca="1" si="26"/>
        <v>#VALUE!</v>
      </c>
    </row>
    <row r="168" spans="9:19" x14ac:dyDescent="0.25">
      <c r="I168" s="1">
        <f t="shared" si="28"/>
        <v>160</v>
      </c>
      <c r="J168" s="1" t="str">
        <f t="shared" si="23"/>
        <v>160 cell</v>
      </c>
      <c r="K168" s="1">
        <f t="shared" si="27"/>
        <v>56764</v>
      </c>
      <c r="L168" s="1">
        <f>Table3[[#This Row],[Num]]*$K$4</f>
        <v>57120</v>
      </c>
      <c r="M168" s="33" t="str">
        <f>TEXT(Table3[[#This Row],[Cell''s Range Start]],"0,00")&amp;" - "&amp;TEXT(Table3[[#This Row],[Cell''s Range End]],"0,00")</f>
        <v>56764,00 - 57120,00</v>
      </c>
      <c r="N168" s="31">
        <v>56923</v>
      </c>
      <c r="O168">
        <f t="shared" si="24"/>
        <v>881665013</v>
      </c>
      <c r="P168" t="str">
        <f t="shared" si="25"/>
        <v>54124,41 - 54761,41</v>
      </c>
      <c r="S168" t="e">
        <f t="shared" ca="1" si="26"/>
        <v>#VALUE!</v>
      </c>
    </row>
    <row r="169" spans="9:19" x14ac:dyDescent="0.25">
      <c r="I169" s="1">
        <f t="shared" si="28"/>
        <v>161</v>
      </c>
      <c r="J169" s="1" t="str">
        <f t="shared" si="23"/>
        <v>161 cell</v>
      </c>
      <c r="K169" s="1">
        <f t="shared" si="27"/>
        <v>57121</v>
      </c>
      <c r="L169" s="1">
        <f>Table3[[#This Row],[Num]]*$K$4</f>
        <v>57477</v>
      </c>
      <c r="M169" s="33" t="str">
        <f>TEXT(Table3[[#This Row],[Cell''s Range Start]],"0,00")&amp;" - "&amp;TEXT(Table3[[#This Row],[Cell''s Range End]],"0,00")</f>
        <v>57121,00 - 57477,00</v>
      </c>
      <c r="N169" s="31">
        <v>57443</v>
      </c>
      <c r="O169">
        <f t="shared" si="24"/>
        <v>881665013</v>
      </c>
      <c r="P169" t="str">
        <f t="shared" si="25"/>
        <v>54124,41 - 54761,41</v>
      </c>
      <c r="S169" t="e">
        <f t="shared" ca="1" si="26"/>
        <v>#VALUE!</v>
      </c>
    </row>
    <row r="170" spans="9:19" x14ac:dyDescent="0.25">
      <c r="I170" s="1">
        <f t="shared" si="28"/>
        <v>162</v>
      </c>
      <c r="J170" s="1" t="str">
        <f t="shared" si="23"/>
        <v>162 cell</v>
      </c>
      <c r="K170" s="1">
        <f t="shared" si="27"/>
        <v>57478</v>
      </c>
      <c r="L170" s="1">
        <f>Table3[[#This Row],[Num]]*$K$4</f>
        <v>57834</v>
      </c>
      <c r="M170" s="33" t="str">
        <f>TEXT(Table3[[#This Row],[Cell''s Range Start]],"0,00")&amp;" - "&amp;TEXT(Table3[[#This Row],[Cell''s Range End]],"0,00")</f>
        <v>57478,00 - 57834,00</v>
      </c>
      <c r="N170" s="31">
        <v>57704</v>
      </c>
      <c r="O170">
        <f t="shared" si="24"/>
        <v>881665013</v>
      </c>
      <c r="P170" t="str">
        <f t="shared" si="25"/>
        <v>54124,41 - 54761,41</v>
      </c>
      <c r="S170" t="e">
        <f t="shared" ca="1" si="26"/>
        <v>#VALUE!</v>
      </c>
    </row>
    <row r="171" spans="9:19" x14ac:dyDescent="0.25">
      <c r="I171" s="1">
        <f t="shared" si="28"/>
        <v>163</v>
      </c>
      <c r="J171" s="1" t="str">
        <f t="shared" si="23"/>
        <v>163 cell</v>
      </c>
      <c r="K171" s="1">
        <f t="shared" si="27"/>
        <v>57835</v>
      </c>
      <c r="L171" s="1">
        <f>Table3[[#This Row],[Num]]*$K$4</f>
        <v>58191</v>
      </c>
      <c r="M171" s="33" t="str">
        <f>TEXT(Table3[[#This Row],[Cell''s Range Start]],"0,00")&amp;" - "&amp;TEXT(Table3[[#This Row],[Cell''s Range End]],"0,00")</f>
        <v>57835,00 - 58191,00</v>
      </c>
      <c r="N171" s="31">
        <v>58171</v>
      </c>
      <c r="O171">
        <f t="shared" si="24"/>
        <v>881665013</v>
      </c>
      <c r="P171" t="str">
        <f t="shared" si="25"/>
        <v>54124,41 - 54761,41</v>
      </c>
      <c r="S171" t="e">
        <f t="shared" ca="1" si="26"/>
        <v>#VALUE!</v>
      </c>
    </row>
    <row r="172" spans="9:19" x14ac:dyDescent="0.25">
      <c r="I172" s="1">
        <f t="shared" si="28"/>
        <v>164</v>
      </c>
      <c r="J172" s="1" t="str">
        <f t="shared" si="23"/>
        <v>164 cell</v>
      </c>
      <c r="K172" s="1">
        <f t="shared" si="27"/>
        <v>58192</v>
      </c>
      <c r="L172" s="1">
        <f>Table3[[#This Row],[Num]]*$K$4</f>
        <v>58548</v>
      </c>
      <c r="M172" s="33" t="str">
        <f>TEXT(Table3[[#This Row],[Cell''s Range Start]],"0,00")&amp;" - "&amp;TEXT(Table3[[#This Row],[Cell''s Range End]],"0,00")</f>
        <v>58192,00 - 58548,00</v>
      </c>
      <c r="N172" s="31">
        <v>58418</v>
      </c>
      <c r="O172">
        <f t="shared" si="24"/>
        <v>881665013</v>
      </c>
      <c r="P172" t="str">
        <f t="shared" si="25"/>
        <v>54124,41 - 54761,41</v>
      </c>
      <c r="S172" t="e">
        <f t="shared" ca="1" si="26"/>
        <v>#VALUE!</v>
      </c>
    </row>
    <row r="173" spans="9:19" x14ac:dyDescent="0.25">
      <c r="I173" s="1">
        <f t="shared" si="28"/>
        <v>165</v>
      </c>
      <c r="J173" s="1" t="str">
        <f t="shared" si="23"/>
        <v>165 cell</v>
      </c>
      <c r="K173" s="1">
        <f t="shared" si="27"/>
        <v>58549</v>
      </c>
      <c r="L173" s="1">
        <f>Table3[[#This Row],[Num]]*$K$4</f>
        <v>58905</v>
      </c>
      <c r="M173" s="33" t="str">
        <f>TEXT(Table3[[#This Row],[Cell''s Range Start]],"0,00")&amp;" - "&amp;TEXT(Table3[[#This Row],[Cell''s Range End]],"0,00")</f>
        <v>58549,00 - 58905,00</v>
      </c>
      <c r="N173" s="31">
        <v>58886</v>
      </c>
      <c r="O173">
        <f t="shared" si="24"/>
        <v>921537795</v>
      </c>
      <c r="P173" t="str">
        <f t="shared" si="25"/>
        <v>54762,41 - 58558,41</v>
      </c>
      <c r="S173" t="e">
        <f t="shared" ca="1" si="26"/>
        <v>#VALUE!</v>
      </c>
    </row>
    <row r="174" spans="9:19" x14ac:dyDescent="0.25">
      <c r="I174" s="1">
        <f t="shared" si="28"/>
        <v>166</v>
      </c>
      <c r="J174" s="1" t="str">
        <f t="shared" si="23"/>
        <v>166 cell</v>
      </c>
      <c r="K174" s="1">
        <f t="shared" si="27"/>
        <v>58906</v>
      </c>
      <c r="L174" s="1">
        <f>Table3[[#This Row],[Num]]*$K$4</f>
        <v>59262</v>
      </c>
      <c r="M174" s="33" t="str">
        <f>TEXT(Table3[[#This Row],[Cell''s Range Start]],"0,00")&amp;" - "&amp;TEXT(Table3[[#This Row],[Cell''s Range End]],"0,00")</f>
        <v>58906,00 - 59262,00</v>
      </c>
      <c r="N174" s="31">
        <v>59119</v>
      </c>
      <c r="O174">
        <f t="shared" si="24"/>
        <v>921537795</v>
      </c>
      <c r="P174" t="str">
        <f t="shared" si="25"/>
        <v>54762,41 - 58558,41</v>
      </c>
      <c r="S174" t="e">
        <f t="shared" ca="1" si="26"/>
        <v>#VALUE!</v>
      </c>
    </row>
    <row r="175" spans="9:19" x14ac:dyDescent="0.25">
      <c r="I175" s="1">
        <f t="shared" si="28"/>
        <v>167</v>
      </c>
      <c r="J175" s="1" t="str">
        <f t="shared" si="23"/>
        <v>167 cell</v>
      </c>
      <c r="K175" s="1">
        <f t="shared" si="27"/>
        <v>59263</v>
      </c>
      <c r="L175" s="1">
        <f>Table3[[#This Row],[Num]]*$K$4</f>
        <v>59619</v>
      </c>
      <c r="M175" s="33" t="str">
        <f>TEXT(Table3[[#This Row],[Cell''s Range Start]],"0,00")&amp;" - "&amp;TEXT(Table3[[#This Row],[Cell''s Range End]],"0,00")</f>
        <v>59263,00 - 59619,00</v>
      </c>
      <c r="N175" s="31">
        <v>59352</v>
      </c>
      <c r="O175">
        <f t="shared" si="24"/>
        <v>921537795</v>
      </c>
      <c r="P175" t="str">
        <f t="shared" si="25"/>
        <v>54762,41 - 58558,41</v>
      </c>
      <c r="S175" t="e">
        <f t="shared" ca="1" si="26"/>
        <v>#VALUE!</v>
      </c>
    </row>
    <row r="176" spans="9:19" x14ac:dyDescent="0.25">
      <c r="I176" s="1">
        <f t="shared" si="28"/>
        <v>168</v>
      </c>
      <c r="J176" s="1" t="str">
        <f t="shared" si="23"/>
        <v>168 cell</v>
      </c>
      <c r="K176" s="1">
        <f t="shared" si="27"/>
        <v>59620</v>
      </c>
      <c r="L176" s="1">
        <f>Table3[[#This Row],[Num]]*$K$4</f>
        <v>59976</v>
      </c>
      <c r="M176" s="33" t="str">
        <f>TEXT(Table3[[#This Row],[Cell''s Range Start]],"0,00")&amp;" - "&amp;TEXT(Table3[[#This Row],[Cell''s Range End]],"0,00")</f>
        <v>59620,00 - 59976,00</v>
      </c>
      <c r="N176" s="31">
        <v>59892</v>
      </c>
      <c r="O176">
        <f t="shared" si="24"/>
        <v>921537795</v>
      </c>
      <c r="P176" t="str">
        <f t="shared" si="25"/>
        <v>54762,41 - 58558,41</v>
      </c>
      <c r="S176" t="e">
        <f t="shared" ca="1" si="26"/>
        <v>#VALUE!</v>
      </c>
    </row>
    <row r="177" spans="9:19" x14ac:dyDescent="0.25">
      <c r="I177" s="1">
        <f t="shared" si="28"/>
        <v>169</v>
      </c>
      <c r="J177" s="1" t="str">
        <f t="shared" si="23"/>
        <v>169 cell</v>
      </c>
      <c r="K177" s="1">
        <f t="shared" si="27"/>
        <v>59977</v>
      </c>
      <c r="L177" s="1">
        <f>Table3[[#This Row],[Num]]*$K$4</f>
        <v>60333</v>
      </c>
      <c r="M177" s="33" t="str">
        <f>TEXT(Table3[[#This Row],[Cell''s Range Start]],"0,00")&amp;" - "&amp;TEXT(Table3[[#This Row],[Cell''s Range End]],"0,00")</f>
        <v>59977,00 - 60333,00</v>
      </c>
      <c r="N177" s="31">
        <v>60151</v>
      </c>
      <c r="O177">
        <f t="shared" si="24"/>
        <v>921537795</v>
      </c>
      <c r="P177" t="str">
        <f t="shared" si="25"/>
        <v>54762,41 - 58558,41</v>
      </c>
      <c r="S177" t="e">
        <f t="shared" ca="1" si="26"/>
        <v>#VALUE!</v>
      </c>
    </row>
    <row r="178" spans="9:19" x14ac:dyDescent="0.25">
      <c r="I178" s="1">
        <f t="shared" si="28"/>
        <v>170</v>
      </c>
      <c r="J178" s="1" t="str">
        <f t="shared" si="23"/>
        <v>170 cell</v>
      </c>
      <c r="K178" s="1">
        <f t="shared" si="27"/>
        <v>60334</v>
      </c>
      <c r="L178" s="1">
        <f>Table3[[#This Row],[Num]]*$K$4</f>
        <v>60690</v>
      </c>
      <c r="M178" s="33" t="str">
        <f>TEXT(Table3[[#This Row],[Cell''s Range Start]],"0,00")&amp;" - "&amp;TEXT(Table3[[#This Row],[Cell''s Range End]],"0,00")</f>
        <v>60334,00 - 60690,00</v>
      </c>
      <c r="N178" s="31">
        <v>60362</v>
      </c>
      <c r="O178">
        <f t="shared" si="24"/>
        <v>921537795</v>
      </c>
      <c r="P178" t="str">
        <f t="shared" si="25"/>
        <v>54762,41 - 58558,41</v>
      </c>
      <c r="S178" t="e">
        <f t="shared" ca="1" si="26"/>
        <v>#VALUE!</v>
      </c>
    </row>
    <row r="179" spans="9:19" x14ac:dyDescent="0.25">
      <c r="I179" s="1">
        <f t="shared" si="28"/>
        <v>171</v>
      </c>
      <c r="J179" s="1" t="str">
        <f t="shared" si="23"/>
        <v>171 cell</v>
      </c>
      <c r="K179" s="1">
        <f t="shared" si="27"/>
        <v>60691</v>
      </c>
      <c r="L179" s="1">
        <f>Table3[[#This Row],[Num]]*$K$4</f>
        <v>61047</v>
      </c>
      <c r="M179" s="33" t="str">
        <f>TEXT(Table3[[#This Row],[Cell''s Range Start]],"0,00")&amp;" - "&amp;TEXT(Table3[[#This Row],[Cell''s Range End]],"0,00")</f>
        <v>60691,00 - 61047,00</v>
      </c>
      <c r="N179" s="31">
        <v>60927</v>
      </c>
      <c r="O179">
        <f t="shared" si="24"/>
        <v>921537795</v>
      </c>
      <c r="P179" t="str">
        <f t="shared" si="25"/>
        <v>54762,41 - 58558,41</v>
      </c>
      <c r="S179" t="e">
        <f t="shared" ca="1" si="26"/>
        <v>#VALUE!</v>
      </c>
    </row>
    <row r="180" spans="9:19" x14ac:dyDescent="0.25">
      <c r="I180" s="1">
        <f t="shared" si="28"/>
        <v>172</v>
      </c>
      <c r="J180" s="1" t="str">
        <f t="shared" si="23"/>
        <v>172 cell</v>
      </c>
      <c r="K180" s="1">
        <f t="shared" si="27"/>
        <v>61048</v>
      </c>
      <c r="L180" s="1">
        <f>Table3[[#This Row],[Num]]*$K$4</f>
        <v>61404</v>
      </c>
      <c r="M180" s="33" t="str">
        <f>TEXT(Table3[[#This Row],[Cell''s Range Start]],"0,00")&amp;" - "&amp;TEXT(Table3[[#This Row],[Cell''s Range End]],"0,00")</f>
        <v>61048,00 - 61404,00</v>
      </c>
      <c r="N180" s="31">
        <v>61190</v>
      </c>
      <c r="O180">
        <f t="shared" si="24"/>
        <v>921537795</v>
      </c>
      <c r="P180" t="str">
        <f t="shared" si="25"/>
        <v>54762,41 - 58558,41</v>
      </c>
      <c r="S180" t="e">
        <f t="shared" ca="1" si="26"/>
        <v>#VALUE!</v>
      </c>
    </row>
    <row r="181" spans="9:19" x14ac:dyDescent="0.25">
      <c r="I181" s="1">
        <f t="shared" si="28"/>
        <v>173</v>
      </c>
      <c r="J181" s="1" t="str">
        <f t="shared" si="23"/>
        <v>173 cell</v>
      </c>
      <c r="K181" s="1">
        <f t="shared" si="27"/>
        <v>61405</v>
      </c>
      <c r="L181" s="1">
        <f>Table3[[#This Row],[Num]]*$K$4</f>
        <v>61761</v>
      </c>
      <c r="M181" s="33" t="str">
        <f>TEXT(Table3[[#This Row],[Cell''s Range Start]],"0,00")&amp;" - "&amp;TEXT(Table3[[#This Row],[Cell''s Range End]],"0,00")</f>
        <v>61405,00 - 61761,00</v>
      </c>
      <c r="N181" s="31">
        <v>61569</v>
      </c>
      <c r="O181">
        <f t="shared" si="24"/>
        <v>921537795</v>
      </c>
      <c r="P181" t="str">
        <f t="shared" si="25"/>
        <v>54762,41 - 58558,41</v>
      </c>
      <c r="S181" t="e">
        <f t="shared" ca="1" si="26"/>
        <v>#VALUE!</v>
      </c>
    </row>
    <row r="182" spans="9:19" x14ac:dyDescent="0.25">
      <c r="I182" s="1">
        <f t="shared" si="28"/>
        <v>174</v>
      </c>
      <c r="J182" s="1" t="str">
        <f t="shared" si="23"/>
        <v>174 cell</v>
      </c>
      <c r="K182" s="1">
        <f t="shared" si="27"/>
        <v>61762</v>
      </c>
      <c r="L182" s="1">
        <f>Table3[[#This Row],[Num]]*$K$4</f>
        <v>62118</v>
      </c>
      <c r="M182" s="33" t="str">
        <f>TEXT(Table3[[#This Row],[Cell''s Range Start]],"0,00")&amp;" - "&amp;TEXT(Table3[[#This Row],[Cell''s Range End]],"0,00")</f>
        <v>61762,00 - 62118,00</v>
      </c>
      <c r="N182" s="31">
        <v>62099</v>
      </c>
      <c r="O182">
        <f t="shared" si="24"/>
        <v>921537795</v>
      </c>
      <c r="P182" t="str">
        <f t="shared" si="25"/>
        <v>54762,41 - 58558,41</v>
      </c>
      <c r="S182" t="e">
        <f t="shared" ca="1" si="26"/>
        <v>#VALUE!</v>
      </c>
    </row>
    <row r="183" spans="9:19" x14ac:dyDescent="0.25">
      <c r="I183" s="1">
        <f t="shared" si="28"/>
        <v>175</v>
      </c>
      <c r="J183" s="1" t="str">
        <f t="shared" si="23"/>
        <v>175 cell</v>
      </c>
      <c r="K183" s="1">
        <f t="shared" si="27"/>
        <v>62119</v>
      </c>
      <c r="L183" s="1">
        <f>Table3[[#This Row],[Num]]*$K$4</f>
        <v>62475</v>
      </c>
      <c r="M183" s="33" t="str">
        <f>TEXT(Table3[[#This Row],[Cell''s Range Start]],"0,00")&amp;" - "&amp;TEXT(Table3[[#This Row],[Cell''s Range End]],"0,00")</f>
        <v>62119,00 - 62475,00</v>
      </c>
      <c r="N183" s="31">
        <v>62450</v>
      </c>
      <c r="O183">
        <f t="shared" si="24"/>
        <v>921537795</v>
      </c>
      <c r="P183" t="str">
        <f t="shared" si="25"/>
        <v>54762,41 - 58558,41</v>
      </c>
      <c r="S183" t="e">
        <f t="shared" ca="1" si="26"/>
        <v>#VALUE!</v>
      </c>
    </row>
    <row r="184" spans="9:19" x14ac:dyDescent="0.25">
      <c r="I184" s="1">
        <f t="shared" si="28"/>
        <v>176</v>
      </c>
      <c r="J184" s="1" t="str">
        <f t="shared" si="23"/>
        <v>176 cell</v>
      </c>
      <c r="K184" s="1">
        <f t="shared" si="27"/>
        <v>62476</v>
      </c>
      <c r="L184" s="1">
        <f>Table3[[#This Row],[Num]]*$K$4</f>
        <v>62832</v>
      </c>
      <c r="M184" s="33" t="str">
        <f>TEXT(Table3[[#This Row],[Cell''s Range Start]],"0,00")&amp;" - "&amp;TEXT(Table3[[#This Row],[Cell''s Range End]],"0,00")</f>
        <v>62476,00 - 62832,00</v>
      </c>
      <c r="N184" s="31">
        <v>62831</v>
      </c>
      <c r="O184">
        <f t="shared" si="24"/>
        <v>921537795</v>
      </c>
      <c r="P184" t="str">
        <f t="shared" si="25"/>
        <v>54762,41 - 58558,41</v>
      </c>
      <c r="S184" t="e">
        <f t="shared" ca="1" si="26"/>
        <v>#VALUE!</v>
      </c>
    </row>
    <row r="185" spans="9:19" x14ac:dyDescent="0.25">
      <c r="I185" s="1">
        <f t="shared" si="28"/>
        <v>177</v>
      </c>
      <c r="J185" s="1" t="str">
        <f t="shared" si="23"/>
        <v>177 cell</v>
      </c>
      <c r="K185" s="1">
        <f t="shared" si="27"/>
        <v>62833</v>
      </c>
      <c r="L185" s="1">
        <f>Table3[[#This Row],[Num]]*$K$4</f>
        <v>63189</v>
      </c>
      <c r="M185" s="33" t="str">
        <f>TEXT(Table3[[#This Row],[Cell''s Range Start]],"0,00")&amp;" - "&amp;TEXT(Table3[[#This Row],[Cell''s Range End]],"0,00")</f>
        <v>62833,00 - 63189,00</v>
      </c>
      <c r="N185" s="31">
        <v>62840</v>
      </c>
      <c r="O185">
        <f t="shared" si="24"/>
        <v>921537795</v>
      </c>
      <c r="P185" t="str">
        <f t="shared" si="25"/>
        <v>54762,41 - 58558,41</v>
      </c>
      <c r="S185" t="e">
        <f t="shared" ca="1" si="26"/>
        <v>#VALUE!</v>
      </c>
    </row>
    <row r="186" spans="9:19" x14ac:dyDescent="0.25">
      <c r="I186" s="1">
        <f t="shared" si="28"/>
        <v>178</v>
      </c>
      <c r="J186" s="1" t="str">
        <f t="shared" si="23"/>
        <v>178 cell</v>
      </c>
      <c r="K186" s="1">
        <f t="shared" si="27"/>
        <v>63190</v>
      </c>
      <c r="L186" s="1">
        <f>Table3[[#This Row],[Num]]*$K$4</f>
        <v>63546</v>
      </c>
      <c r="M186" s="33" t="str">
        <f>TEXT(Table3[[#This Row],[Cell''s Range Start]],"0,00")&amp;" - "&amp;TEXT(Table3[[#This Row],[Cell''s Range End]],"0,00")</f>
        <v>63190,00 - 63546,00</v>
      </c>
      <c r="N186" s="31">
        <v>63334</v>
      </c>
      <c r="O186">
        <f t="shared" si="24"/>
        <v>921537795</v>
      </c>
      <c r="P186" t="str">
        <f t="shared" si="25"/>
        <v>54762,41 - 58558,41</v>
      </c>
      <c r="S186" t="e">
        <f t="shared" ca="1" si="26"/>
        <v>#VALUE!</v>
      </c>
    </row>
    <row r="187" spans="9:19" x14ac:dyDescent="0.25">
      <c r="I187" s="1">
        <f t="shared" si="28"/>
        <v>179</v>
      </c>
      <c r="J187" s="1" t="str">
        <f t="shared" si="23"/>
        <v>179 cell</v>
      </c>
      <c r="K187" s="1">
        <f t="shared" si="27"/>
        <v>63547</v>
      </c>
      <c r="L187" s="1">
        <f>Table3[[#This Row],[Num]]*$K$4</f>
        <v>63903</v>
      </c>
      <c r="M187" s="33" t="str">
        <f>TEXT(Table3[[#This Row],[Cell''s Range Start]],"0,00")&amp;" - "&amp;TEXT(Table3[[#This Row],[Cell''s Range End]],"0,00")</f>
        <v>63547,00 - 63903,00</v>
      </c>
      <c r="N187" s="31">
        <v>63730</v>
      </c>
      <c r="O187">
        <f t="shared" si="24"/>
        <v>921537795</v>
      </c>
      <c r="P187" t="str">
        <f t="shared" si="25"/>
        <v>54762,41 - 58558,41</v>
      </c>
      <c r="S187" t="e">
        <f t="shared" ca="1" si="26"/>
        <v>#VALUE!</v>
      </c>
    </row>
    <row r="188" spans="9:19" x14ac:dyDescent="0.25">
      <c r="I188" s="1">
        <f t="shared" si="28"/>
        <v>180</v>
      </c>
      <c r="J188" s="1" t="str">
        <f t="shared" si="23"/>
        <v>180 cell</v>
      </c>
      <c r="K188" s="1">
        <f t="shared" si="27"/>
        <v>63904</v>
      </c>
      <c r="L188" s="1">
        <f>Table3[[#This Row],[Num]]*$K$4</f>
        <v>64260</v>
      </c>
      <c r="M188" s="33" t="str">
        <f>TEXT(Table3[[#This Row],[Cell''s Range Start]],"0,00")&amp;" - "&amp;TEXT(Table3[[#This Row],[Cell''s Range End]],"0,00")</f>
        <v>63904,00 - 64260,00</v>
      </c>
      <c r="N188" s="31">
        <v>64156</v>
      </c>
      <c r="O188">
        <f t="shared" si="24"/>
        <v>921537795</v>
      </c>
      <c r="P188" t="str">
        <f t="shared" si="25"/>
        <v>54762,41 - 58558,41</v>
      </c>
      <c r="S188" t="e">
        <f t="shared" ca="1" si="26"/>
        <v>#VALUE!</v>
      </c>
    </row>
    <row r="189" spans="9:19" x14ac:dyDescent="0.25">
      <c r="I189" s="1">
        <f t="shared" si="28"/>
        <v>181</v>
      </c>
      <c r="J189" s="1" t="str">
        <f t="shared" si="23"/>
        <v>181 cell</v>
      </c>
      <c r="K189" s="1">
        <f t="shared" si="27"/>
        <v>64261</v>
      </c>
      <c r="L189" s="1">
        <f>Table3[[#This Row],[Num]]*$K$4</f>
        <v>64617</v>
      </c>
      <c r="M189" s="33" t="str">
        <f>TEXT(Table3[[#This Row],[Cell''s Range Start]],"0,00")&amp;" - "&amp;TEXT(Table3[[#This Row],[Cell''s Range End]],"0,00")</f>
        <v>64261,00 - 64617,00</v>
      </c>
      <c r="N189" s="31">
        <v>64306</v>
      </c>
      <c r="O189">
        <f t="shared" si="24"/>
        <v>921537795</v>
      </c>
      <c r="P189" t="str">
        <f t="shared" si="25"/>
        <v>54762,41 - 58558,41</v>
      </c>
      <c r="S189" t="e">
        <f t="shared" ca="1" si="26"/>
        <v>#VALUE!</v>
      </c>
    </row>
    <row r="190" spans="9:19" x14ac:dyDescent="0.25">
      <c r="I190" s="1">
        <f t="shared" si="28"/>
        <v>182</v>
      </c>
      <c r="J190" s="1" t="str">
        <f t="shared" si="23"/>
        <v>182 cell</v>
      </c>
      <c r="K190" s="1">
        <f t="shared" si="27"/>
        <v>64618</v>
      </c>
      <c r="L190" s="1">
        <f>Table3[[#This Row],[Num]]*$K$4</f>
        <v>64974</v>
      </c>
      <c r="M190" s="33" t="str">
        <f>TEXT(Table3[[#This Row],[Cell''s Range Start]],"0,00")&amp;" - "&amp;TEXT(Table3[[#This Row],[Cell''s Range End]],"0,00")</f>
        <v>64618,00 - 64974,00</v>
      </c>
      <c r="N190" s="31">
        <v>64677</v>
      </c>
      <c r="O190">
        <f t="shared" si="24"/>
        <v>921537795</v>
      </c>
      <c r="P190" t="str">
        <f t="shared" si="25"/>
        <v>54762,41 - 58558,41</v>
      </c>
      <c r="S190" t="e">
        <f t="shared" ca="1" si="26"/>
        <v>#VALUE!</v>
      </c>
    </row>
    <row r="191" spans="9:19" x14ac:dyDescent="0.25">
      <c r="I191" s="1">
        <f t="shared" si="28"/>
        <v>183</v>
      </c>
      <c r="J191" s="1" t="str">
        <f t="shared" si="23"/>
        <v>183 cell</v>
      </c>
      <c r="K191" s="1">
        <f t="shared" si="27"/>
        <v>64975</v>
      </c>
      <c r="L191" s="1">
        <f>Table3[[#This Row],[Num]]*$K$4</f>
        <v>65331</v>
      </c>
      <c r="M191" s="33" t="str">
        <f>TEXT(Table3[[#This Row],[Cell''s Range Start]],"0,00")&amp;" - "&amp;TEXT(Table3[[#This Row],[Cell''s Range End]],"0,00")</f>
        <v>64975,00 - 65331,00</v>
      </c>
      <c r="N191" s="31">
        <v>65282</v>
      </c>
      <c r="O191">
        <f t="shared" si="24"/>
        <v>921537795</v>
      </c>
      <c r="P191" t="str">
        <f t="shared" si="25"/>
        <v>54762,41 - 58558,41</v>
      </c>
      <c r="S191" t="e">
        <f t="shared" ca="1" si="26"/>
        <v>#VALUE!</v>
      </c>
    </row>
    <row r="192" spans="9:19" x14ac:dyDescent="0.25">
      <c r="I192" s="1">
        <f t="shared" si="28"/>
        <v>184</v>
      </c>
      <c r="J192" s="1" t="str">
        <f t="shared" si="23"/>
        <v>184 cell</v>
      </c>
      <c r="K192" s="1">
        <f t="shared" si="27"/>
        <v>65332</v>
      </c>
      <c r="L192" s="1">
        <f>Table3[[#This Row],[Num]]*$K$4</f>
        <v>65688</v>
      </c>
      <c r="M192" s="33" t="str">
        <f>TEXT(Table3[[#This Row],[Cell''s Range Start]],"0,00")&amp;" - "&amp;TEXT(Table3[[#This Row],[Cell''s Range End]],"0,00")</f>
        <v>65332,00 - 65688,00</v>
      </c>
      <c r="N192" s="31">
        <v>65607</v>
      </c>
      <c r="O192">
        <f t="shared" si="24"/>
        <v>921537795</v>
      </c>
      <c r="P192" t="str">
        <f t="shared" si="25"/>
        <v>54762,41 - 58558,41</v>
      </c>
      <c r="S192" t="e">
        <f t="shared" ca="1" si="26"/>
        <v>#VALUE!</v>
      </c>
    </row>
    <row r="193" spans="9:19" x14ac:dyDescent="0.25">
      <c r="I193" s="1">
        <f t="shared" si="28"/>
        <v>185</v>
      </c>
      <c r="J193" s="1" t="str">
        <f t="shared" si="23"/>
        <v>185 cell</v>
      </c>
      <c r="K193" s="1">
        <f t="shared" si="27"/>
        <v>65689</v>
      </c>
      <c r="L193" s="1">
        <f>Table3[[#This Row],[Num]]*$K$4</f>
        <v>66045</v>
      </c>
      <c r="M193" s="33" t="str">
        <f>TEXT(Table3[[#This Row],[Cell''s Range Start]],"0,00")&amp;" - "&amp;TEXT(Table3[[#This Row],[Cell''s Range End]],"0,00")</f>
        <v>65689,00 - 66045,00</v>
      </c>
      <c r="N193" s="31">
        <v>65832</v>
      </c>
      <c r="O193">
        <f t="shared" si="24"/>
        <v>921537795</v>
      </c>
      <c r="P193" t="str">
        <f t="shared" si="25"/>
        <v>54762,41 - 58558,41</v>
      </c>
      <c r="S193" t="e">
        <f t="shared" ca="1" si="26"/>
        <v>#VALUE!</v>
      </c>
    </row>
    <row r="194" spans="9:19" x14ac:dyDescent="0.25">
      <c r="I194" s="1">
        <f t="shared" si="28"/>
        <v>186</v>
      </c>
      <c r="J194" s="1" t="str">
        <f t="shared" si="23"/>
        <v>186 cell</v>
      </c>
      <c r="K194" s="1">
        <f t="shared" si="27"/>
        <v>66046</v>
      </c>
      <c r="L194" s="1">
        <f>Table3[[#This Row],[Num]]*$K$4</f>
        <v>66402</v>
      </c>
      <c r="M194" s="33" t="str">
        <f>TEXT(Table3[[#This Row],[Cell''s Range Start]],"0,00")&amp;" - "&amp;TEXT(Table3[[#This Row],[Cell''s Range End]],"0,00")</f>
        <v>66046,00 - 66402,00</v>
      </c>
      <c r="N194" s="31">
        <v>66083</v>
      </c>
      <c r="O194">
        <f t="shared" si="24"/>
        <v>921537795</v>
      </c>
      <c r="P194" t="str">
        <f t="shared" si="25"/>
        <v>54762,41 - 58558,41</v>
      </c>
      <c r="S194" t="e">
        <f t="shared" ca="1" si="26"/>
        <v>#VALUE!</v>
      </c>
    </row>
    <row r="195" spans="9:19" x14ac:dyDescent="0.25">
      <c r="I195" s="1">
        <f t="shared" si="28"/>
        <v>187</v>
      </c>
      <c r="J195" s="1" t="str">
        <f t="shared" si="23"/>
        <v>187 cell</v>
      </c>
      <c r="K195" s="1">
        <f t="shared" si="27"/>
        <v>66403</v>
      </c>
      <c r="L195" s="1">
        <f>Table3[[#This Row],[Num]]*$K$4</f>
        <v>66759</v>
      </c>
      <c r="M195" s="33" t="str">
        <f>TEXT(Table3[[#This Row],[Cell''s Range Start]],"0,00")&amp;" - "&amp;TEXT(Table3[[#This Row],[Cell''s Range End]],"0,00")</f>
        <v>66403,00 - 66759,00</v>
      </c>
      <c r="N195" s="31">
        <v>66413</v>
      </c>
      <c r="O195">
        <f t="shared" si="24"/>
        <v>921537795</v>
      </c>
      <c r="P195" t="str">
        <f t="shared" si="25"/>
        <v>54762,41 - 58558,41</v>
      </c>
      <c r="S195" t="e">
        <f t="shared" ca="1" si="26"/>
        <v>#VALUE!</v>
      </c>
    </row>
    <row r="196" spans="9:19" x14ac:dyDescent="0.25">
      <c r="I196" s="1">
        <f t="shared" si="28"/>
        <v>188</v>
      </c>
      <c r="J196" s="1" t="str">
        <f t="shared" si="23"/>
        <v>188 cell</v>
      </c>
      <c r="K196" s="1">
        <f t="shared" si="27"/>
        <v>66760</v>
      </c>
      <c r="L196" s="1">
        <f>Table3[[#This Row],[Num]]*$K$4</f>
        <v>67116</v>
      </c>
      <c r="M196" s="33" t="str">
        <f>TEXT(Table3[[#This Row],[Cell''s Range Start]],"0,00")&amp;" - "&amp;TEXT(Table3[[#This Row],[Cell''s Range End]],"0,00")</f>
        <v>66760,00 - 67116,00</v>
      </c>
      <c r="N196" s="31">
        <v>66974</v>
      </c>
      <c r="O196">
        <f t="shared" si="24"/>
        <v>921537795</v>
      </c>
      <c r="P196" t="str">
        <f t="shared" si="25"/>
        <v>54762,41 - 58558,41</v>
      </c>
      <c r="S196" t="e">
        <f t="shared" ca="1" si="26"/>
        <v>#VALUE!</v>
      </c>
    </row>
    <row r="197" spans="9:19" x14ac:dyDescent="0.25">
      <c r="I197" s="1">
        <f t="shared" si="28"/>
        <v>189</v>
      </c>
      <c r="J197" s="1" t="str">
        <f t="shared" si="23"/>
        <v>189 cell</v>
      </c>
      <c r="K197" s="1">
        <f t="shared" si="27"/>
        <v>67117</v>
      </c>
      <c r="L197" s="1">
        <f>Table3[[#This Row],[Num]]*$K$4</f>
        <v>67473</v>
      </c>
      <c r="M197" s="33" t="str">
        <f>TEXT(Table3[[#This Row],[Cell''s Range Start]],"0,00")&amp;" - "&amp;TEXT(Table3[[#This Row],[Cell''s Range End]],"0,00")</f>
        <v>67117,00 - 67473,00</v>
      </c>
      <c r="N197" s="31">
        <v>67364</v>
      </c>
      <c r="O197">
        <f t="shared" si="24"/>
        <v>921537795</v>
      </c>
      <c r="P197" t="str">
        <f t="shared" si="25"/>
        <v>54762,41 - 58558,41</v>
      </c>
      <c r="S197" t="e">
        <f t="shared" ca="1" si="26"/>
        <v>#VALUE!</v>
      </c>
    </row>
    <row r="198" spans="9:19" x14ac:dyDescent="0.25">
      <c r="I198" s="1">
        <f t="shared" si="28"/>
        <v>190</v>
      </c>
      <c r="J198" s="1" t="str">
        <f t="shared" ref="J198:J261" si="29">I198&amp;" cell"</f>
        <v>190 cell</v>
      </c>
      <c r="K198" s="1">
        <f t="shared" si="27"/>
        <v>67474</v>
      </c>
      <c r="L198" s="1">
        <f>Table3[[#This Row],[Num]]*$K$4</f>
        <v>67830</v>
      </c>
      <c r="M198" s="33" t="str">
        <f>TEXT(Table3[[#This Row],[Cell''s Range Start]],"0,00")&amp;" - "&amp;TEXT(Table3[[#This Row],[Cell''s Range End]],"0,00")</f>
        <v>67474,00 - 67830,00</v>
      </c>
      <c r="N198" s="31">
        <v>67684</v>
      </c>
      <c r="O198">
        <f t="shared" si="24"/>
        <v>936925570</v>
      </c>
      <c r="P198" t="str">
        <f t="shared" si="25"/>
        <v>58559,41 - 67679,13</v>
      </c>
      <c r="S198" t="e">
        <f t="shared" ca="1" si="26"/>
        <v>#VALUE!</v>
      </c>
    </row>
    <row r="199" spans="9:19" x14ac:dyDescent="0.25">
      <c r="I199" s="1">
        <f t="shared" si="28"/>
        <v>191</v>
      </c>
      <c r="J199" s="1" t="str">
        <f t="shared" si="29"/>
        <v>191 cell</v>
      </c>
      <c r="K199" s="1">
        <f t="shared" si="27"/>
        <v>67831</v>
      </c>
      <c r="L199" s="1">
        <f>Table3[[#This Row],[Num]]*$K$4</f>
        <v>68187</v>
      </c>
      <c r="M199" s="33" t="str">
        <f>TEXT(Table3[[#This Row],[Cell''s Range Start]],"0,00")&amp;" - "&amp;TEXT(Table3[[#This Row],[Cell''s Range End]],"0,00")</f>
        <v>67831,00 - 68187,00</v>
      </c>
      <c r="N199" s="31">
        <v>67968</v>
      </c>
      <c r="O199">
        <f t="shared" si="24"/>
        <v>936925570</v>
      </c>
      <c r="P199" t="str">
        <f t="shared" si="25"/>
        <v>58559,41 - 67679,13</v>
      </c>
      <c r="S199" t="e">
        <f t="shared" ca="1" si="26"/>
        <v>#VALUE!</v>
      </c>
    </row>
    <row r="200" spans="9:19" x14ac:dyDescent="0.25">
      <c r="I200" s="1">
        <f t="shared" si="28"/>
        <v>192</v>
      </c>
      <c r="J200" s="1" t="str">
        <f t="shared" si="29"/>
        <v>192 cell</v>
      </c>
      <c r="K200" s="1">
        <f t="shared" si="27"/>
        <v>68188</v>
      </c>
      <c r="L200" s="1">
        <f>Table3[[#This Row],[Num]]*$K$4</f>
        <v>68544</v>
      </c>
      <c r="M200" s="33" t="str">
        <f>TEXT(Table3[[#This Row],[Cell''s Range Start]],"0,00")&amp;" - "&amp;TEXT(Table3[[#This Row],[Cell''s Range End]],"0,00")</f>
        <v>68188,00 - 68544,00</v>
      </c>
      <c r="N200" s="31">
        <v>68483</v>
      </c>
      <c r="O200">
        <f t="shared" si="24"/>
        <v>936925570</v>
      </c>
      <c r="P200" t="str">
        <f t="shared" si="25"/>
        <v>58559,41 - 67679,13</v>
      </c>
      <c r="S200" t="e">
        <f t="shared" ca="1" si="26"/>
        <v>#VALUE!</v>
      </c>
    </row>
    <row r="201" spans="9:19" x14ac:dyDescent="0.25">
      <c r="I201" s="1">
        <f t="shared" si="28"/>
        <v>193</v>
      </c>
      <c r="J201" s="1" t="str">
        <f t="shared" si="29"/>
        <v>193 cell</v>
      </c>
      <c r="K201" s="1">
        <f t="shared" si="27"/>
        <v>68545</v>
      </c>
      <c r="L201" s="1">
        <f>Table3[[#This Row],[Num]]*$K$4</f>
        <v>68901</v>
      </c>
      <c r="M201" s="33" t="str">
        <f>TEXT(Table3[[#This Row],[Cell''s Range Start]],"0,00")&amp;" - "&amp;TEXT(Table3[[#This Row],[Cell''s Range End]],"0,00")</f>
        <v>68545,00 - 68901,00</v>
      </c>
      <c r="N201" s="31">
        <v>68768</v>
      </c>
      <c r="O201">
        <f t="shared" si="24"/>
        <v>936925570</v>
      </c>
      <c r="P201" t="str">
        <f t="shared" si="25"/>
        <v>58559,41 - 67679,13</v>
      </c>
      <c r="S201" t="e">
        <f t="shared" ca="1" si="26"/>
        <v>#VALUE!</v>
      </c>
    </row>
    <row r="202" spans="9:19" x14ac:dyDescent="0.25">
      <c r="I202" s="1">
        <f t="shared" si="28"/>
        <v>194</v>
      </c>
      <c r="J202" s="1" t="str">
        <f t="shared" si="29"/>
        <v>194 cell</v>
      </c>
      <c r="K202" s="1">
        <f t="shared" si="27"/>
        <v>68902</v>
      </c>
      <c r="L202" s="1">
        <f>Table3[[#This Row],[Num]]*$K$4</f>
        <v>69258</v>
      </c>
      <c r="M202" s="33" t="str">
        <f>TEXT(Table3[[#This Row],[Cell''s Range Start]],"0,00")&amp;" - "&amp;TEXT(Table3[[#This Row],[Cell''s Range End]],"0,00")</f>
        <v>68902,00 - 69258,00</v>
      </c>
      <c r="N202" s="31">
        <v>69102</v>
      </c>
      <c r="O202">
        <f t="shared" ref="O202:O265" si="30">VLOOKUP(N202,$D$2:$G$100,4,TRUE)</f>
        <v>936925570</v>
      </c>
      <c r="P202" t="str">
        <f t="shared" ref="P202:P265" si="31">VLOOKUP(N202,$E$2:$G$100,2,TRUE)</f>
        <v>58559,41 - 67679,13</v>
      </c>
      <c r="S202" t="e">
        <f t="shared" ref="S202:S265" ca="1" si="32">RANDBETWEEN(L202,M202)</f>
        <v>#VALUE!</v>
      </c>
    </row>
    <row r="203" spans="9:19" x14ac:dyDescent="0.25">
      <c r="I203" s="1">
        <f t="shared" si="28"/>
        <v>195</v>
      </c>
      <c r="J203" s="1" t="str">
        <f t="shared" si="29"/>
        <v>195 cell</v>
      </c>
      <c r="K203" s="1">
        <f t="shared" ref="K203:K266" si="33">L202+1</f>
        <v>69259</v>
      </c>
      <c r="L203" s="1">
        <f>Table3[[#This Row],[Num]]*$K$4</f>
        <v>69615</v>
      </c>
      <c r="M203" s="33" t="str">
        <f>TEXT(Table3[[#This Row],[Cell''s Range Start]],"0,00")&amp;" - "&amp;TEXT(Table3[[#This Row],[Cell''s Range End]],"0,00")</f>
        <v>69259,00 - 69615,00</v>
      </c>
      <c r="N203" s="31">
        <v>69340</v>
      </c>
      <c r="O203">
        <f t="shared" si="30"/>
        <v>936925570</v>
      </c>
      <c r="P203" t="str">
        <f t="shared" si="31"/>
        <v>58559,41 - 67679,13</v>
      </c>
      <c r="S203" t="e">
        <f t="shared" ca="1" si="32"/>
        <v>#VALUE!</v>
      </c>
    </row>
    <row r="204" spans="9:19" x14ac:dyDescent="0.25">
      <c r="I204" s="1">
        <f t="shared" si="28"/>
        <v>196</v>
      </c>
      <c r="J204" s="1" t="str">
        <f t="shared" si="29"/>
        <v>196 cell</v>
      </c>
      <c r="K204" s="1">
        <f t="shared" si="33"/>
        <v>69616</v>
      </c>
      <c r="L204" s="1">
        <f>Table3[[#This Row],[Num]]*$K$4</f>
        <v>69972</v>
      </c>
      <c r="M204" s="33" t="str">
        <f>TEXT(Table3[[#This Row],[Cell''s Range Start]],"0,00")&amp;" - "&amp;TEXT(Table3[[#This Row],[Cell''s Range End]],"0,00")</f>
        <v>69616,00 - 69972,00</v>
      </c>
      <c r="N204" s="31">
        <v>69623</v>
      </c>
      <c r="O204">
        <f t="shared" si="30"/>
        <v>936925570</v>
      </c>
      <c r="P204" t="str">
        <f t="shared" si="31"/>
        <v>58559,41 - 67679,13</v>
      </c>
      <c r="S204" t="e">
        <f t="shared" ca="1" si="32"/>
        <v>#VALUE!</v>
      </c>
    </row>
    <row r="205" spans="9:19" x14ac:dyDescent="0.25">
      <c r="I205" s="1">
        <f t="shared" si="28"/>
        <v>197</v>
      </c>
      <c r="J205" s="1" t="str">
        <f t="shared" si="29"/>
        <v>197 cell</v>
      </c>
      <c r="K205" s="1">
        <f t="shared" si="33"/>
        <v>69973</v>
      </c>
      <c r="L205" s="1">
        <f>Table3[[#This Row],[Num]]*$K$4</f>
        <v>70329</v>
      </c>
      <c r="M205" s="33" t="str">
        <f>TEXT(Table3[[#This Row],[Cell''s Range Start]],"0,00")&amp;" - "&amp;TEXT(Table3[[#This Row],[Cell''s Range End]],"0,00")</f>
        <v>69973,00 - 70329,00</v>
      </c>
      <c r="N205" s="31">
        <v>70186</v>
      </c>
      <c r="O205">
        <f t="shared" si="30"/>
        <v>936925570</v>
      </c>
      <c r="P205" t="str">
        <f t="shared" si="31"/>
        <v>58559,41 - 67679,13</v>
      </c>
      <c r="S205" t="e">
        <f t="shared" ca="1" si="32"/>
        <v>#VALUE!</v>
      </c>
    </row>
    <row r="206" spans="9:19" x14ac:dyDescent="0.25">
      <c r="I206" s="1">
        <f t="shared" si="28"/>
        <v>198</v>
      </c>
      <c r="J206" s="1" t="str">
        <f t="shared" si="29"/>
        <v>198 cell</v>
      </c>
      <c r="K206" s="1">
        <f t="shared" si="33"/>
        <v>70330</v>
      </c>
      <c r="L206" s="1">
        <f>Table3[[#This Row],[Num]]*$K$4</f>
        <v>70686</v>
      </c>
      <c r="M206" s="33" t="str">
        <f>TEXT(Table3[[#This Row],[Cell''s Range Start]],"0,00")&amp;" - "&amp;TEXT(Table3[[#This Row],[Cell''s Range End]],"0,00")</f>
        <v>70330,00 - 70686,00</v>
      </c>
      <c r="N206" s="31">
        <v>70578</v>
      </c>
      <c r="O206">
        <f t="shared" si="30"/>
        <v>936925570</v>
      </c>
      <c r="P206" t="str">
        <f t="shared" si="31"/>
        <v>58559,41 - 67679,13</v>
      </c>
      <c r="S206" t="e">
        <f t="shared" ca="1" si="32"/>
        <v>#VALUE!</v>
      </c>
    </row>
    <row r="207" spans="9:19" x14ac:dyDescent="0.25">
      <c r="I207" s="1">
        <f t="shared" si="28"/>
        <v>199</v>
      </c>
      <c r="J207" s="1" t="str">
        <f t="shared" si="29"/>
        <v>199 cell</v>
      </c>
      <c r="K207" s="1">
        <f t="shared" si="33"/>
        <v>70687</v>
      </c>
      <c r="L207" s="1">
        <f>Table3[[#This Row],[Num]]*$K$4</f>
        <v>71043</v>
      </c>
      <c r="M207" s="33" t="str">
        <f>TEXT(Table3[[#This Row],[Cell''s Range Start]],"0,00")&amp;" - "&amp;TEXT(Table3[[#This Row],[Cell''s Range End]],"0,00")</f>
        <v>70687,00 - 71043,00</v>
      </c>
      <c r="N207" s="31">
        <v>70697</v>
      </c>
      <c r="O207">
        <f t="shared" si="30"/>
        <v>936925570</v>
      </c>
      <c r="P207" t="str">
        <f t="shared" si="31"/>
        <v>58559,41 - 67679,13</v>
      </c>
      <c r="S207" t="e">
        <f t="shared" ca="1" si="32"/>
        <v>#VALUE!</v>
      </c>
    </row>
    <row r="208" spans="9:19" x14ac:dyDescent="0.25">
      <c r="I208" s="1">
        <f t="shared" si="28"/>
        <v>200</v>
      </c>
      <c r="J208" s="1" t="str">
        <f t="shared" si="29"/>
        <v>200 cell</v>
      </c>
      <c r="K208" s="1">
        <f t="shared" si="33"/>
        <v>71044</v>
      </c>
      <c r="L208" s="1">
        <f>Table3[[#This Row],[Num]]*$K$4</f>
        <v>71400</v>
      </c>
      <c r="M208" s="33" t="str">
        <f>TEXT(Table3[[#This Row],[Cell''s Range Start]],"0,00")&amp;" - "&amp;TEXT(Table3[[#This Row],[Cell''s Range End]],"0,00")</f>
        <v>71044,00 - 71400,00</v>
      </c>
      <c r="N208" s="31">
        <v>71159</v>
      </c>
      <c r="O208">
        <f t="shared" si="30"/>
        <v>979439975</v>
      </c>
      <c r="P208" t="str">
        <f t="shared" si="31"/>
        <v>67680,13 - 70777,13</v>
      </c>
      <c r="S208" t="e">
        <f t="shared" ca="1" si="32"/>
        <v>#VALUE!</v>
      </c>
    </row>
    <row r="209" spans="9:19" x14ac:dyDescent="0.25">
      <c r="I209" s="1">
        <f t="shared" si="28"/>
        <v>201</v>
      </c>
      <c r="J209" s="1" t="str">
        <f t="shared" si="29"/>
        <v>201 cell</v>
      </c>
      <c r="K209" s="1">
        <f t="shared" si="33"/>
        <v>71401</v>
      </c>
      <c r="L209" s="1">
        <f>Table3[[#This Row],[Num]]*$K$4</f>
        <v>71757</v>
      </c>
      <c r="M209" s="33" t="str">
        <f>TEXT(Table3[[#This Row],[Cell''s Range Start]],"0,00")&amp;" - "&amp;TEXT(Table3[[#This Row],[Cell''s Range End]],"0,00")</f>
        <v>71401,00 - 71757,00</v>
      </c>
      <c r="N209" s="31">
        <v>71522</v>
      </c>
      <c r="O209">
        <f t="shared" si="30"/>
        <v>979439975</v>
      </c>
      <c r="P209" t="str">
        <f t="shared" si="31"/>
        <v>67680,13 - 70777,13</v>
      </c>
      <c r="S209" t="e">
        <f t="shared" ca="1" si="32"/>
        <v>#VALUE!</v>
      </c>
    </row>
    <row r="210" spans="9:19" x14ac:dyDescent="0.25">
      <c r="I210" s="1">
        <f t="shared" si="28"/>
        <v>202</v>
      </c>
      <c r="J210" s="1" t="str">
        <f t="shared" si="29"/>
        <v>202 cell</v>
      </c>
      <c r="K210" s="1">
        <f t="shared" si="33"/>
        <v>71758</v>
      </c>
      <c r="L210" s="1">
        <f>Table3[[#This Row],[Num]]*$K$4</f>
        <v>72114</v>
      </c>
      <c r="M210" s="33" t="str">
        <f>TEXT(Table3[[#This Row],[Cell''s Range Start]],"0,00")&amp;" - "&amp;TEXT(Table3[[#This Row],[Cell''s Range End]],"0,00")</f>
        <v>71758,00 - 72114,00</v>
      </c>
      <c r="N210" s="31">
        <v>72091</v>
      </c>
      <c r="O210">
        <f t="shared" si="30"/>
        <v>979439975</v>
      </c>
      <c r="P210" t="str">
        <f t="shared" si="31"/>
        <v>67680,13 - 70777,13</v>
      </c>
      <c r="S210" t="e">
        <f t="shared" ca="1" si="32"/>
        <v>#VALUE!</v>
      </c>
    </row>
    <row r="211" spans="9:19" x14ac:dyDescent="0.25">
      <c r="I211" s="1">
        <f t="shared" si="28"/>
        <v>203</v>
      </c>
      <c r="J211" s="1" t="str">
        <f t="shared" si="29"/>
        <v>203 cell</v>
      </c>
      <c r="K211" s="1">
        <f t="shared" si="33"/>
        <v>72115</v>
      </c>
      <c r="L211" s="1">
        <f>Table3[[#This Row],[Num]]*$K$4</f>
        <v>72471</v>
      </c>
      <c r="M211" s="33" t="str">
        <f>TEXT(Table3[[#This Row],[Cell''s Range Start]],"0,00")&amp;" - "&amp;TEXT(Table3[[#This Row],[Cell''s Range End]],"0,00")</f>
        <v>72115,00 - 72471,00</v>
      </c>
      <c r="N211" s="31">
        <v>72310</v>
      </c>
      <c r="O211">
        <f t="shared" si="30"/>
        <v>979439975</v>
      </c>
      <c r="P211" t="str">
        <f t="shared" si="31"/>
        <v>67680,13 - 70777,13</v>
      </c>
      <c r="S211" t="e">
        <f t="shared" ca="1" si="32"/>
        <v>#VALUE!</v>
      </c>
    </row>
    <row r="212" spans="9:19" x14ac:dyDescent="0.25">
      <c r="I212" s="1">
        <f t="shared" si="28"/>
        <v>204</v>
      </c>
      <c r="J212" s="1" t="str">
        <f t="shared" si="29"/>
        <v>204 cell</v>
      </c>
      <c r="K212" s="1">
        <f t="shared" si="33"/>
        <v>72472</v>
      </c>
      <c r="L212" s="1">
        <f>Table3[[#This Row],[Num]]*$K$4</f>
        <v>72828</v>
      </c>
      <c r="M212" s="33" t="str">
        <f>TEXT(Table3[[#This Row],[Cell''s Range Start]],"0,00")&amp;" - "&amp;TEXT(Table3[[#This Row],[Cell''s Range End]],"0,00")</f>
        <v>72472,00 - 72828,00</v>
      </c>
      <c r="N212" s="31">
        <v>72619</v>
      </c>
      <c r="O212">
        <f t="shared" si="30"/>
        <v>979439975</v>
      </c>
      <c r="P212" t="str">
        <f t="shared" si="31"/>
        <v>67680,13 - 70777,13</v>
      </c>
      <c r="S212" t="e">
        <f t="shared" ca="1" si="32"/>
        <v>#VALUE!</v>
      </c>
    </row>
    <row r="213" spans="9:19" x14ac:dyDescent="0.25">
      <c r="I213" s="1">
        <f t="shared" si="28"/>
        <v>205</v>
      </c>
      <c r="J213" s="1" t="str">
        <f t="shared" si="29"/>
        <v>205 cell</v>
      </c>
      <c r="K213" s="1">
        <f t="shared" si="33"/>
        <v>72829</v>
      </c>
      <c r="L213" s="1">
        <f>Table3[[#This Row],[Num]]*$K$4</f>
        <v>73185</v>
      </c>
      <c r="M213" s="33" t="str">
        <f>TEXT(Table3[[#This Row],[Cell''s Range Start]],"0,00")&amp;" - "&amp;TEXT(Table3[[#This Row],[Cell''s Range End]],"0,00")</f>
        <v>72829,00 - 73185,00</v>
      </c>
      <c r="N213" s="31">
        <v>73100</v>
      </c>
      <c r="O213">
        <f t="shared" si="30"/>
        <v>979439975</v>
      </c>
      <c r="P213" t="str">
        <f t="shared" si="31"/>
        <v>67680,13 - 70777,13</v>
      </c>
      <c r="S213" t="e">
        <f t="shared" ca="1" si="32"/>
        <v>#VALUE!</v>
      </c>
    </row>
    <row r="214" spans="9:19" x14ac:dyDescent="0.25">
      <c r="I214" s="1">
        <f t="shared" si="28"/>
        <v>206</v>
      </c>
      <c r="J214" s="1" t="str">
        <f t="shared" si="29"/>
        <v>206 cell</v>
      </c>
      <c r="K214" s="1">
        <f t="shared" si="33"/>
        <v>73186</v>
      </c>
      <c r="L214" s="1">
        <f>Table3[[#This Row],[Num]]*$K$4</f>
        <v>73542</v>
      </c>
      <c r="M214" s="33" t="str">
        <f>TEXT(Table3[[#This Row],[Cell''s Range Start]],"0,00")&amp;" - "&amp;TEXT(Table3[[#This Row],[Cell''s Range End]],"0,00")</f>
        <v>73186,00 - 73542,00</v>
      </c>
      <c r="N214" s="31">
        <v>73348</v>
      </c>
      <c r="O214">
        <f t="shared" si="30"/>
        <v>979439975</v>
      </c>
      <c r="P214" t="str">
        <f t="shared" si="31"/>
        <v>67680,13 - 70777,13</v>
      </c>
      <c r="S214" t="e">
        <f t="shared" ca="1" si="32"/>
        <v>#VALUE!</v>
      </c>
    </row>
    <row r="215" spans="9:19" x14ac:dyDescent="0.25">
      <c r="I215" s="1">
        <f t="shared" si="28"/>
        <v>207</v>
      </c>
      <c r="J215" s="1" t="str">
        <f t="shared" si="29"/>
        <v>207 cell</v>
      </c>
      <c r="K215" s="1">
        <f t="shared" si="33"/>
        <v>73543</v>
      </c>
      <c r="L215" s="1">
        <f>Table3[[#This Row],[Num]]*$K$4</f>
        <v>73899</v>
      </c>
      <c r="M215" s="33" t="str">
        <f>TEXT(Table3[[#This Row],[Cell''s Range Start]],"0,00")&amp;" - "&amp;TEXT(Table3[[#This Row],[Cell''s Range End]],"0,00")</f>
        <v>73543,00 - 73899,00</v>
      </c>
      <c r="N215" s="31">
        <v>73617</v>
      </c>
      <c r="O215">
        <f t="shared" si="30"/>
        <v>979439975</v>
      </c>
      <c r="P215" t="str">
        <f t="shared" si="31"/>
        <v>67680,13 - 70777,13</v>
      </c>
      <c r="S215" t="e">
        <f t="shared" ca="1" si="32"/>
        <v>#VALUE!</v>
      </c>
    </row>
    <row r="216" spans="9:19" x14ac:dyDescent="0.25">
      <c r="I216" s="1">
        <f t="shared" si="28"/>
        <v>208</v>
      </c>
      <c r="J216" s="1" t="str">
        <f t="shared" si="29"/>
        <v>208 cell</v>
      </c>
      <c r="K216" s="1">
        <f t="shared" si="33"/>
        <v>73900</v>
      </c>
      <c r="L216" s="1">
        <f>Table3[[#This Row],[Num]]*$K$4</f>
        <v>74256</v>
      </c>
      <c r="M216" s="33" t="str">
        <f>TEXT(Table3[[#This Row],[Cell''s Range Start]],"0,00")&amp;" - "&amp;TEXT(Table3[[#This Row],[Cell''s Range End]],"0,00")</f>
        <v>73900,00 - 74256,00</v>
      </c>
      <c r="N216" s="31">
        <v>74077</v>
      </c>
      <c r="O216">
        <f t="shared" si="30"/>
        <v>979439975</v>
      </c>
      <c r="P216" t="str">
        <f t="shared" si="31"/>
        <v>67680,13 - 70777,13</v>
      </c>
      <c r="S216" t="e">
        <f t="shared" ca="1" si="32"/>
        <v>#VALUE!</v>
      </c>
    </row>
    <row r="217" spans="9:19" x14ac:dyDescent="0.25">
      <c r="I217" s="1">
        <f t="shared" si="28"/>
        <v>209</v>
      </c>
      <c r="J217" s="1" t="str">
        <f t="shared" si="29"/>
        <v>209 cell</v>
      </c>
      <c r="K217" s="1">
        <f t="shared" si="33"/>
        <v>74257</v>
      </c>
      <c r="L217" s="1">
        <f>Table3[[#This Row],[Num]]*$K$4</f>
        <v>74613</v>
      </c>
      <c r="M217" s="33" t="str">
        <f>TEXT(Table3[[#This Row],[Cell''s Range Start]],"0,00")&amp;" - "&amp;TEXT(Table3[[#This Row],[Cell''s Range End]],"0,00")</f>
        <v>74257,00 - 74613,00</v>
      </c>
      <c r="N217" s="31">
        <v>74414</v>
      </c>
      <c r="O217">
        <f t="shared" si="30"/>
        <v>979439975</v>
      </c>
      <c r="P217" t="str">
        <f t="shared" si="31"/>
        <v>67680,13 - 70777,13</v>
      </c>
      <c r="S217" t="e">
        <f t="shared" ca="1" si="32"/>
        <v>#VALUE!</v>
      </c>
    </row>
    <row r="218" spans="9:19" x14ac:dyDescent="0.25">
      <c r="I218" s="1">
        <f t="shared" si="28"/>
        <v>210</v>
      </c>
      <c r="J218" s="1" t="str">
        <f t="shared" si="29"/>
        <v>210 cell</v>
      </c>
      <c r="K218" s="1">
        <f t="shared" si="33"/>
        <v>74614</v>
      </c>
      <c r="L218" s="1">
        <f>Table3[[#This Row],[Num]]*$K$4</f>
        <v>74970</v>
      </c>
      <c r="M218" s="33" t="str">
        <f>TEXT(Table3[[#This Row],[Cell''s Range Start]],"0,00")&amp;" - "&amp;TEXT(Table3[[#This Row],[Cell''s Range End]],"0,00")</f>
        <v>74614,00 - 74970,00</v>
      </c>
      <c r="N218" s="31">
        <v>74660</v>
      </c>
      <c r="O218">
        <f t="shared" si="30"/>
        <v>979439975</v>
      </c>
      <c r="P218" t="str">
        <f t="shared" si="31"/>
        <v>67680,13 - 70777,13</v>
      </c>
      <c r="S218" t="e">
        <f t="shared" ca="1" si="32"/>
        <v>#VALUE!</v>
      </c>
    </row>
    <row r="219" spans="9:19" x14ac:dyDescent="0.25">
      <c r="I219" s="1">
        <f t="shared" si="28"/>
        <v>211</v>
      </c>
      <c r="J219" s="1" t="str">
        <f t="shared" si="29"/>
        <v>211 cell</v>
      </c>
      <c r="K219" s="1">
        <f t="shared" si="33"/>
        <v>74971</v>
      </c>
      <c r="L219" s="1">
        <f>Table3[[#This Row],[Num]]*$K$4</f>
        <v>75327</v>
      </c>
      <c r="M219" s="33" t="str">
        <f>TEXT(Table3[[#This Row],[Cell''s Range Start]],"0,00")&amp;" - "&amp;TEXT(Table3[[#This Row],[Cell''s Range End]],"0,00")</f>
        <v>74971,00 - 75327,00</v>
      </c>
      <c r="N219" s="31">
        <v>75063</v>
      </c>
      <c r="O219">
        <f t="shared" si="30"/>
        <v>1006151066</v>
      </c>
      <c r="P219" t="str">
        <f t="shared" si="31"/>
        <v>70778,13 - 74739,13</v>
      </c>
      <c r="S219" t="e">
        <f t="shared" ca="1" si="32"/>
        <v>#VALUE!</v>
      </c>
    </row>
    <row r="220" spans="9:19" x14ac:dyDescent="0.25">
      <c r="I220" s="1">
        <f t="shared" ref="I220:I283" si="34">I219+1</f>
        <v>212</v>
      </c>
      <c r="J220" s="1" t="str">
        <f t="shared" si="29"/>
        <v>212 cell</v>
      </c>
      <c r="K220" s="1">
        <f t="shared" si="33"/>
        <v>75328</v>
      </c>
      <c r="L220" s="1">
        <f>Table3[[#This Row],[Num]]*$K$4</f>
        <v>75684</v>
      </c>
      <c r="M220" s="33" t="str">
        <f>TEXT(Table3[[#This Row],[Cell''s Range Start]],"0,00")&amp;" - "&amp;TEXT(Table3[[#This Row],[Cell''s Range End]],"0,00")</f>
        <v>75328,00 - 75684,00</v>
      </c>
      <c r="N220" s="31">
        <v>75378</v>
      </c>
      <c r="O220">
        <f t="shared" si="30"/>
        <v>1006151066</v>
      </c>
      <c r="P220" t="str">
        <f t="shared" si="31"/>
        <v>70778,13 - 74739,13</v>
      </c>
      <c r="S220" t="e">
        <f t="shared" ca="1" si="32"/>
        <v>#VALUE!</v>
      </c>
    </row>
    <row r="221" spans="9:19" x14ac:dyDescent="0.25">
      <c r="I221" s="1">
        <f t="shared" si="34"/>
        <v>213</v>
      </c>
      <c r="J221" s="1" t="str">
        <f t="shared" si="29"/>
        <v>213 cell</v>
      </c>
      <c r="K221" s="1">
        <f t="shared" si="33"/>
        <v>75685</v>
      </c>
      <c r="L221" s="1">
        <f>Table3[[#This Row],[Num]]*$K$4</f>
        <v>76041</v>
      </c>
      <c r="M221" s="33" t="str">
        <f>TEXT(Table3[[#This Row],[Cell''s Range Start]],"0,00")&amp;" - "&amp;TEXT(Table3[[#This Row],[Cell''s Range End]],"0,00")</f>
        <v>75685,00 - 76041,00</v>
      </c>
      <c r="N221" s="31">
        <v>75763</v>
      </c>
      <c r="O221">
        <f t="shared" si="30"/>
        <v>1006151066</v>
      </c>
      <c r="P221" t="str">
        <f t="shared" si="31"/>
        <v>70778,13 - 74739,13</v>
      </c>
      <c r="S221" t="e">
        <f t="shared" ca="1" si="32"/>
        <v>#VALUE!</v>
      </c>
    </row>
    <row r="222" spans="9:19" x14ac:dyDescent="0.25">
      <c r="I222" s="1">
        <f t="shared" si="34"/>
        <v>214</v>
      </c>
      <c r="J222" s="1" t="str">
        <f t="shared" si="29"/>
        <v>214 cell</v>
      </c>
      <c r="K222" s="1">
        <f t="shared" si="33"/>
        <v>76042</v>
      </c>
      <c r="L222" s="1">
        <f>Table3[[#This Row],[Num]]*$K$4</f>
        <v>76398</v>
      </c>
      <c r="M222" s="33" t="str">
        <f>TEXT(Table3[[#This Row],[Cell''s Range Start]],"0,00")&amp;" - "&amp;TEXT(Table3[[#This Row],[Cell''s Range End]],"0,00")</f>
        <v>76042,00 - 76398,00</v>
      </c>
      <c r="N222" s="31">
        <v>76103</v>
      </c>
      <c r="O222">
        <f t="shared" si="30"/>
        <v>1006151066</v>
      </c>
      <c r="P222" t="str">
        <f t="shared" si="31"/>
        <v>70778,13 - 74739,13</v>
      </c>
      <c r="S222" t="e">
        <f t="shared" ca="1" si="32"/>
        <v>#VALUE!</v>
      </c>
    </row>
    <row r="223" spans="9:19" x14ac:dyDescent="0.25">
      <c r="I223" s="1">
        <f t="shared" si="34"/>
        <v>215</v>
      </c>
      <c r="J223" s="1" t="str">
        <f t="shared" si="29"/>
        <v>215 cell</v>
      </c>
      <c r="K223" s="1">
        <f t="shared" si="33"/>
        <v>76399</v>
      </c>
      <c r="L223" s="1">
        <f>Table3[[#This Row],[Num]]*$K$4</f>
        <v>76755</v>
      </c>
      <c r="M223" s="33" t="str">
        <f>TEXT(Table3[[#This Row],[Cell''s Range Start]],"0,00")&amp;" - "&amp;TEXT(Table3[[#This Row],[Cell''s Range End]],"0,00")</f>
        <v>76399,00 - 76755,00</v>
      </c>
      <c r="N223" s="31">
        <v>76669</v>
      </c>
      <c r="O223">
        <f t="shared" si="30"/>
        <v>1006151066</v>
      </c>
      <c r="P223" t="str">
        <f t="shared" si="31"/>
        <v>70778,13 - 74739,13</v>
      </c>
      <c r="S223" t="e">
        <f t="shared" ca="1" si="32"/>
        <v>#VALUE!</v>
      </c>
    </row>
    <row r="224" spans="9:19" x14ac:dyDescent="0.25">
      <c r="I224" s="1">
        <f t="shared" si="34"/>
        <v>216</v>
      </c>
      <c r="J224" s="1" t="str">
        <f t="shared" si="29"/>
        <v>216 cell</v>
      </c>
      <c r="K224" s="1">
        <f t="shared" si="33"/>
        <v>76756</v>
      </c>
      <c r="L224" s="1">
        <f>Table3[[#This Row],[Num]]*$K$4</f>
        <v>77112</v>
      </c>
      <c r="M224" s="33" t="str">
        <f>TEXT(Table3[[#This Row],[Cell''s Range Start]],"0,00")&amp;" - "&amp;TEXT(Table3[[#This Row],[Cell''s Range End]],"0,00")</f>
        <v>76756,00 - 77112,00</v>
      </c>
      <c r="N224" s="31">
        <v>77095</v>
      </c>
      <c r="O224">
        <f t="shared" si="30"/>
        <v>1006151066</v>
      </c>
      <c r="P224" t="str">
        <f t="shared" si="31"/>
        <v>70778,13 - 74739,13</v>
      </c>
      <c r="S224" t="e">
        <f t="shared" ca="1" si="32"/>
        <v>#VALUE!</v>
      </c>
    </row>
    <row r="225" spans="9:19" x14ac:dyDescent="0.25">
      <c r="I225" s="1">
        <f t="shared" si="34"/>
        <v>217</v>
      </c>
      <c r="J225" s="1" t="str">
        <f t="shared" si="29"/>
        <v>217 cell</v>
      </c>
      <c r="K225" s="1">
        <f t="shared" si="33"/>
        <v>77113</v>
      </c>
      <c r="L225" s="1">
        <f>Table3[[#This Row],[Num]]*$K$4</f>
        <v>77469</v>
      </c>
      <c r="M225" s="33" t="str">
        <f>TEXT(Table3[[#This Row],[Cell''s Range Start]],"0,00")&amp;" - "&amp;TEXT(Table3[[#This Row],[Cell''s Range End]],"0,00")</f>
        <v>77113,00 - 77469,00</v>
      </c>
      <c r="N225" s="31">
        <v>77269</v>
      </c>
      <c r="O225">
        <f t="shared" si="30"/>
        <v>1006151066</v>
      </c>
      <c r="P225" t="str">
        <f t="shared" si="31"/>
        <v>70778,13 - 74739,13</v>
      </c>
      <c r="S225" t="e">
        <f t="shared" ca="1" si="32"/>
        <v>#VALUE!</v>
      </c>
    </row>
    <row r="226" spans="9:19" x14ac:dyDescent="0.25">
      <c r="I226" s="1">
        <f t="shared" si="34"/>
        <v>218</v>
      </c>
      <c r="J226" s="1" t="str">
        <f t="shared" si="29"/>
        <v>218 cell</v>
      </c>
      <c r="K226" s="1">
        <f t="shared" si="33"/>
        <v>77470</v>
      </c>
      <c r="L226" s="1">
        <f>Table3[[#This Row],[Num]]*$K$4</f>
        <v>77826</v>
      </c>
      <c r="M226" s="33" t="str">
        <f>TEXT(Table3[[#This Row],[Cell''s Range Start]],"0,00")&amp;" - "&amp;TEXT(Table3[[#This Row],[Cell''s Range End]],"0,00")</f>
        <v>77470,00 - 77826,00</v>
      </c>
      <c r="N226" s="31">
        <v>77567</v>
      </c>
      <c r="O226">
        <f t="shared" si="30"/>
        <v>1006151066</v>
      </c>
      <c r="P226" t="str">
        <f t="shared" si="31"/>
        <v>70778,13 - 74739,13</v>
      </c>
      <c r="S226" t="e">
        <f t="shared" ca="1" si="32"/>
        <v>#VALUE!</v>
      </c>
    </row>
    <row r="227" spans="9:19" x14ac:dyDescent="0.25">
      <c r="I227" s="1">
        <f t="shared" si="34"/>
        <v>219</v>
      </c>
      <c r="J227" s="1" t="str">
        <f t="shared" si="29"/>
        <v>219 cell</v>
      </c>
      <c r="K227" s="1">
        <f t="shared" si="33"/>
        <v>77827</v>
      </c>
      <c r="L227" s="1">
        <f>Table3[[#This Row],[Num]]*$K$4</f>
        <v>78183</v>
      </c>
      <c r="M227" s="33" t="str">
        <f>TEXT(Table3[[#This Row],[Cell''s Range Start]],"0,00")&amp;" - "&amp;TEXT(Table3[[#This Row],[Cell''s Range End]],"0,00")</f>
        <v>77827,00 - 78183,00</v>
      </c>
      <c r="N227" s="31">
        <v>78183</v>
      </c>
      <c r="O227">
        <f t="shared" si="30"/>
        <v>1006151066</v>
      </c>
      <c r="P227" t="str">
        <f t="shared" si="31"/>
        <v>70778,13 - 74739,13</v>
      </c>
      <c r="S227" t="e">
        <f t="shared" ca="1" si="32"/>
        <v>#VALUE!</v>
      </c>
    </row>
    <row r="228" spans="9:19" x14ac:dyDescent="0.25">
      <c r="I228" s="1">
        <f t="shared" si="34"/>
        <v>220</v>
      </c>
      <c r="J228" s="1" t="str">
        <f t="shared" si="29"/>
        <v>220 cell</v>
      </c>
      <c r="K228" s="1">
        <f t="shared" si="33"/>
        <v>78184</v>
      </c>
      <c r="L228" s="1">
        <f>Table3[[#This Row],[Num]]*$K$4</f>
        <v>78540</v>
      </c>
      <c r="M228" s="33" t="str">
        <f>TEXT(Table3[[#This Row],[Cell''s Range Start]],"0,00")&amp;" - "&amp;TEXT(Table3[[#This Row],[Cell''s Range End]],"0,00")</f>
        <v>78184,00 - 78540,00</v>
      </c>
      <c r="N228" s="31">
        <v>78255</v>
      </c>
      <c r="O228">
        <f t="shared" si="30"/>
        <v>1006151066</v>
      </c>
      <c r="P228" t="str">
        <f t="shared" si="31"/>
        <v>70778,13 - 74739,13</v>
      </c>
      <c r="S228" t="e">
        <f t="shared" ca="1" si="32"/>
        <v>#VALUE!</v>
      </c>
    </row>
    <row r="229" spans="9:19" x14ac:dyDescent="0.25">
      <c r="I229" s="1">
        <f t="shared" si="34"/>
        <v>221</v>
      </c>
      <c r="J229" s="1" t="str">
        <f t="shared" si="29"/>
        <v>221 cell</v>
      </c>
      <c r="K229" s="1">
        <f t="shared" si="33"/>
        <v>78541</v>
      </c>
      <c r="L229" s="1">
        <f>Table3[[#This Row],[Num]]*$K$4</f>
        <v>78897</v>
      </c>
      <c r="M229" s="33" t="str">
        <f>TEXT(Table3[[#This Row],[Cell''s Range Start]],"0,00")&amp;" - "&amp;TEXT(Table3[[#This Row],[Cell''s Range End]],"0,00")</f>
        <v>78541,00 - 78897,00</v>
      </c>
      <c r="N229" s="31">
        <v>78813</v>
      </c>
      <c r="O229">
        <f t="shared" si="30"/>
        <v>1006151066</v>
      </c>
      <c r="P229" t="str">
        <f t="shared" si="31"/>
        <v>70778,13 - 74739,13</v>
      </c>
      <c r="S229" t="e">
        <f t="shared" ca="1" si="32"/>
        <v>#VALUE!</v>
      </c>
    </row>
    <row r="230" spans="9:19" x14ac:dyDescent="0.25">
      <c r="I230" s="1">
        <f t="shared" si="34"/>
        <v>222</v>
      </c>
      <c r="J230" s="1" t="str">
        <f t="shared" si="29"/>
        <v>222 cell</v>
      </c>
      <c r="K230" s="1">
        <f t="shared" si="33"/>
        <v>78898</v>
      </c>
      <c r="L230" s="1">
        <f>Table3[[#This Row],[Num]]*$K$4</f>
        <v>79254</v>
      </c>
      <c r="M230" s="33" t="str">
        <f>TEXT(Table3[[#This Row],[Cell''s Range Start]],"0,00")&amp;" - "&amp;TEXT(Table3[[#This Row],[Cell''s Range End]],"0,00")</f>
        <v>78898,00 - 79254,00</v>
      </c>
      <c r="N230" s="31">
        <v>79188</v>
      </c>
      <c r="O230">
        <f t="shared" si="30"/>
        <v>1006151066</v>
      </c>
      <c r="P230" t="str">
        <f t="shared" si="31"/>
        <v>70778,13 - 74739,13</v>
      </c>
      <c r="S230" t="e">
        <f t="shared" ca="1" si="32"/>
        <v>#VALUE!</v>
      </c>
    </row>
    <row r="231" spans="9:19" x14ac:dyDescent="0.25">
      <c r="I231" s="1">
        <f t="shared" si="34"/>
        <v>223</v>
      </c>
      <c r="J231" s="1" t="str">
        <f t="shared" si="29"/>
        <v>223 cell</v>
      </c>
      <c r="K231" s="1">
        <f t="shared" si="33"/>
        <v>79255</v>
      </c>
      <c r="L231" s="1">
        <f>Table3[[#This Row],[Num]]*$K$4</f>
        <v>79611</v>
      </c>
      <c r="M231" s="33" t="str">
        <f>TEXT(Table3[[#This Row],[Cell''s Range Start]],"0,00")&amp;" - "&amp;TEXT(Table3[[#This Row],[Cell''s Range End]],"0,00")</f>
        <v>79255,00 - 79611,00</v>
      </c>
      <c r="N231" s="31">
        <v>79378</v>
      </c>
      <c r="O231">
        <f t="shared" si="30"/>
        <v>1006151066</v>
      </c>
      <c r="P231" t="str">
        <f t="shared" si="31"/>
        <v>70778,13 - 74739,13</v>
      </c>
      <c r="S231" t="e">
        <f t="shared" ca="1" si="32"/>
        <v>#VALUE!</v>
      </c>
    </row>
    <row r="232" spans="9:19" x14ac:dyDescent="0.25">
      <c r="I232" s="1">
        <f t="shared" si="34"/>
        <v>224</v>
      </c>
      <c r="J232" s="1" t="str">
        <f t="shared" si="29"/>
        <v>224 cell</v>
      </c>
      <c r="K232" s="1">
        <f t="shared" si="33"/>
        <v>79612</v>
      </c>
      <c r="L232" s="1">
        <f>Table3[[#This Row],[Num]]*$K$4</f>
        <v>79968</v>
      </c>
      <c r="M232" s="33" t="str">
        <f>TEXT(Table3[[#This Row],[Cell''s Range Start]],"0,00")&amp;" - "&amp;TEXT(Table3[[#This Row],[Cell''s Range End]],"0,00")</f>
        <v>79612,00 - 79968,00</v>
      </c>
      <c r="N232" s="31">
        <v>79679</v>
      </c>
      <c r="O232">
        <f t="shared" si="30"/>
        <v>1006151066</v>
      </c>
      <c r="P232" t="str">
        <f t="shared" si="31"/>
        <v>70778,13 - 74739,13</v>
      </c>
      <c r="S232" t="e">
        <f t="shared" ca="1" si="32"/>
        <v>#VALUE!</v>
      </c>
    </row>
    <row r="233" spans="9:19" x14ac:dyDescent="0.25">
      <c r="I233" s="1">
        <f t="shared" si="34"/>
        <v>225</v>
      </c>
      <c r="J233" s="1" t="str">
        <f t="shared" si="29"/>
        <v>225 cell</v>
      </c>
      <c r="K233" s="1">
        <f t="shared" si="33"/>
        <v>79969</v>
      </c>
      <c r="L233" s="1">
        <f>Table3[[#This Row],[Num]]*$K$4</f>
        <v>80325</v>
      </c>
      <c r="M233" s="33" t="str">
        <f>TEXT(Table3[[#This Row],[Cell''s Range Start]],"0,00")&amp;" - "&amp;TEXT(Table3[[#This Row],[Cell''s Range End]],"0,00")</f>
        <v>79969,00 - 80325,00</v>
      </c>
      <c r="N233" s="31">
        <v>80245</v>
      </c>
      <c r="O233">
        <f t="shared" si="30"/>
        <v>1006151066</v>
      </c>
      <c r="P233" t="str">
        <f t="shared" si="31"/>
        <v>70778,13 - 74739,13</v>
      </c>
      <c r="S233" t="e">
        <f t="shared" ca="1" si="32"/>
        <v>#VALUE!</v>
      </c>
    </row>
    <row r="234" spans="9:19" x14ac:dyDescent="0.25">
      <c r="I234" s="1">
        <f t="shared" si="34"/>
        <v>226</v>
      </c>
      <c r="J234" s="1" t="str">
        <f t="shared" si="29"/>
        <v>226 cell</v>
      </c>
      <c r="K234" s="1">
        <f t="shared" si="33"/>
        <v>80326</v>
      </c>
      <c r="L234" s="1">
        <f>Table3[[#This Row],[Num]]*$K$4</f>
        <v>80682</v>
      </c>
      <c r="M234" s="33" t="str">
        <f>TEXT(Table3[[#This Row],[Cell''s Range Start]],"0,00")&amp;" - "&amp;TEXT(Table3[[#This Row],[Cell''s Range End]],"0,00")</f>
        <v>80326,00 - 80682,00</v>
      </c>
      <c r="N234" s="31">
        <v>80383</v>
      </c>
      <c r="O234">
        <f t="shared" si="30"/>
        <v>1006151066</v>
      </c>
      <c r="P234" t="str">
        <f t="shared" si="31"/>
        <v>70778,13 - 74739,13</v>
      </c>
      <c r="S234" t="e">
        <f t="shared" ca="1" si="32"/>
        <v>#VALUE!</v>
      </c>
    </row>
    <row r="235" spans="9:19" x14ac:dyDescent="0.25">
      <c r="I235" s="1">
        <f t="shared" si="34"/>
        <v>227</v>
      </c>
      <c r="J235" s="1" t="str">
        <f t="shared" si="29"/>
        <v>227 cell</v>
      </c>
      <c r="K235" s="1">
        <f t="shared" si="33"/>
        <v>80683</v>
      </c>
      <c r="L235" s="1">
        <f>Table3[[#This Row],[Num]]*$K$4</f>
        <v>81039</v>
      </c>
      <c r="M235" s="33" t="str">
        <f>TEXT(Table3[[#This Row],[Cell''s Range Start]],"0,00")&amp;" - "&amp;TEXT(Table3[[#This Row],[Cell''s Range End]],"0,00")</f>
        <v>80683,00 - 81039,00</v>
      </c>
      <c r="N235" s="31">
        <v>80864</v>
      </c>
      <c r="O235">
        <f t="shared" si="30"/>
        <v>1006151066</v>
      </c>
      <c r="P235" t="str">
        <f t="shared" si="31"/>
        <v>70778,13 - 74739,13</v>
      </c>
      <c r="S235" t="e">
        <f t="shared" ca="1" si="32"/>
        <v>#VALUE!</v>
      </c>
    </row>
    <row r="236" spans="9:19" x14ac:dyDescent="0.25">
      <c r="I236" s="1">
        <f t="shared" si="34"/>
        <v>228</v>
      </c>
      <c r="J236" s="1" t="str">
        <f t="shared" si="29"/>
        <v>228 cell</v>
      </c>
      <c r="K236" s="1">
        <f t="shared" si="33"/>
        <v>81040</v>
      </c>
      <c r="L236" s="1">
        <f>Table3[[#This Row],[Num]]*$K$4</f>
        <v>81396</v>
      </c>
      <c r="M236" s="33" t="str">
        <f>TEXT(Table3[[#This Row],[Cell''s Range Start]],"0,00")&amp;" - "&amp;TEXT(Table3[[#This Row],[Cell''s Range End]],"0,00")</f>
        <v>81040,00 - 81396,00</v>
      </c>
      <c r="N236" s="31">
        <v>81231</v>
      </c>
      <c r="O236">
        <f t="shared" si="30"/>
        <v>1006151066</v>
      </c>
      <c r="P236" t="str">
        <f t="shared" si="31"/>
        <v>70778,13 - 74739,13</v>
      </c>
      <c r="S236" t="e">
        <f t="shared" ca="1" si="32"/>
        <v>#VALUE!</v>
      </c>
    </row>
    <row r="237" spans="9:19" x14ac:dyDescent="0.25">
      <c r="I237" s="1">
        <f t="shared" si="34"/>
        <v>229</v>
      </c>
      <c r="J237" s="1" t="str">
        <f t="shared" si="29"/>
        <v>229 cell</v>
      </c>
      <c r="K237" s="1">
        <f t="shared" si="33"/>
        <v>81397</v>
      </c>
      <c r="L237" s="1">
        <f>Table3[[#This Row],[Num]]*$K$4</f>
        <v>81753</v>
      </c>
      <c r="M237" s="33" t="str">
        <f>TEXT(Table3[[#This Row],[Cell''s Range Start]],"0,00")&amp;" - "&amp;TEXT(Table3[[#This Row],[Cell''s Range End]],"0,00")</f>
        <v>81397,00 - 81753,00</v>
      </c>
      <c r="N237" s="31">
        <v>81661</v>
      </c>
      <c r="O237">
        <f t="shared" si="30"/>
        <v>1006151066</v>
      </c>
      <c r="P237" t="str">
        <f t="shared" si="31"/>
        <v>70778,13 - 74739,13</v>
      </c>
      <c r="S237" t="e">
        <f t="shared" ca="1" si="32"/>
        <v>#VALUE!</v>
      </c>
    </row>
    <row r="238" spans="9:19" x14ac:dyDescent="0.25">
      <c r="I238" s="1">
        <f t="shared" si="34"/>
        <v>230</v>
      </c>
      <c r="J238" s="1" t="str">
        <f t="shared" si="29"/>
        <v>230 cell</v>
      </c>
      <c r="K238" s="1">
        <f t="shared" si="33"/>
        <v>81754</v>
      </c>
      <c r="L238" s="1">
        <f>Table3[[#This Row],[Num]]*$K$4</f>
        <v>82110</v>
      </c>
      <c r="M238" s="33" t="str">
        <f>TEXT(Table3[[#This Row],[Cell''s Range Start]],"0,00")&amp;" - "&amp;TEXT(Table3[[#This Row],[Cell''s Range End]],"0,00")</f>
        <v>81754,00 - 82110,00</v>
      </c>
      <c r="N238" s="31">
        <v>81807</v>
      </c>
      <c r="O238">
        <f t="shared" si="30"/>
        <v>1006151066</v>
      </c>
      <c r="P238" t="str">
        <f t="shared" si="31"/>
        <v>70778,13 - 74739,13</v>
      </c>
      <c r="S238" t="e">
        <f t="shared" ca="1" si="32"/>
        <v>#VALUE!</v>
      </c>
    </row>
    <row r="239" spans="9:19" x14ac:dyDescent="0.25">
      <c r="I239" s="1">
        <f t="shared" si="34"/>
        <v>231</v>
      </c>
      <c r="J239" s="1" t="str">
        <f t="shared" si="29"/>
        <v>231 cell</v>
      </c>
      <c r="K239" s="1">
        <f t="shared" si="33"/>
        <v>82111</v>
      </c>
      <c r="L239" s="1">
        <f>Table3[[#This Row],[Num]]*$K$4</f>
        <v>82467</v>
      </c>
      <c r="M239" s="33" t="str">
        <f>TEXT(Table3[[#This Row],[Cell''s Range Start]],"0,00")&amp;" - "&amp;TEXT(Table3[[#This Row],[Cell''s Range End]],"0,00")</f>
        <v>82111,00 - 82467,00</v>
      </c>
      <c r="N239" s="31">
        <v>82416</v>
      </c>
      <c r="O239">
        <f t="shared" si="30"/>
        <v>1006151066</v>
      </c>
      <c r="P239" t="str">
        <f t="shared" si="31"/>
        <v>70778,13 - 74739,13</v>
      </c>
      <c r="S239" t="e">
        <f t="shared" ca="1" si="32"/>
        <v>#VALUE!</v>
      </c>
    </row>
    <row r="240" spans="9:19" x14ac:dyDescent="0.25">
      <c r="I240" s="1">
        <f t="shared" si="34"/>
        <v>232</v>
      </c>
      <c r="J240" s="1" t="str">
        <f t="shared" si="29"/>
        <v>232 cell</v>
      </c>
      <c r="K240" s="1">
        <f t="shared" si="33"/>
        <v>82468</v>
      </c>
      <c r="L240" s="1">
        <f>Table3[[#This Row],[Num]]*$K$4</f>
        <v>82824</v>
      </c>
      <c r="M240" s="33" t="str">
        <f>TEXT(Table3[[#This Row],[Cell''s Range Start]],"0,00")&amp;" - "&amp;TEXT(Table3[[#This Row],[Cell''s Range End]],"0,00")</f>
        <v>82468,00 - 82824,00</v>
      </c>
      <c r="N240" s="31">
        <v>82516</v>
      </c>
      <c r="O240">
        <f t="shared" si="30"/>
        <v>1006151066</v>
      </c>
      <c r="P240" t="str">
        <f t="shared" si="31"/>
        <v>70778,13 - 74739,13</v>
      </c>
      <c r="S240" t="e">
        <f t="shared" ca="1" si="32"/>
        <v>#VALUE!</v>
      </c>
    </row>
    <row r="241" spans="9:19" x14ac:dyDescent="0.25">
      <c r="I241" s="1">
        <f t="shared" si="34"/>
        <v>233</v>
      </c>
      <c r="J241" s="1" t="str">
        <f t="shared" si="29"/>
        <v>233 cell</v>
      </c>
      <c r="K241" s="1">
        <f t="shared" si="33"/>
        <v>82825</v>
      </c>
      <c r="L241" s="1">
        <f>Table3[[#This Row],[Num]]*$K$4</f>
        <v>83181</v>
      </c>
      <c r="M241" s="33" t="str">
        <f>TEXT(Table3[[#This Row],[Cell''s Range Start]],"0,00")&amp;" - "&amp;TEXT(Table3[[#This Row],[Cell''s Range End]],"0,00")</f>
        <v>82825,00 - 83181,00</v>
      </c>
      <c r="N241" s="31">
        <v>83110</v>
      </c>
      <c r="O241">
        <f t="shared" si="30"/>
        <v>1282903123</v>
      </c>
      <c r="P241" t="str">
        <f t="shared" si="31"/>
        <v>74740,13 - 83105,13</v>
      </c>
      <c r="S241" t="e">
        <f t="shared" ca="1" si="32"/>
        <v>#VALUE!</v>
      </c>
    </row>
    <row r="242" spans="9:19" x14ac:dyDescent="0.25">
      <c r="I242" s="1">
        <f t="shared" si="34"/>
        <v>234</v>
      </c>
      <c r="J242" s="1" t="str">
        <f t="shared" si="29"/>
        <v>234 cell</v>
      </c>
      <c r="K242" s="1">
        <f t="shared" si="33"/>
        <v>83182</v>
      </c>
      <c r="L242" s="1">
        <f>Table3[[#This Row],[Num]]*$K$4</f>
        <v>83538</v>
      </c>
      <c r="M242" s="33" t="str">
        <f>TEXT(Table3[[#This Row],[Cell''s Range Start]],"0,00")&amp;" - "&amp;TEXT(Table3[[#This Row],[Cell''s Range End]],"0,00")</f>
        <v>83182,00 - 83538,00</v>
      </c>
      <c r="N242" s="31">
        <v>83519</v>
      </c>
      <c r="O242">
        <f t="shared" si="30"/>
        <v>1282903123</v>
      </c>
      <c r="P242" t="str">
        <f t="shared" si="31"/>
        <v>74740,13 - 83105,13</v>
      </c>
      <c r="S242" t="e">
        <f t="shared" ca="1" si="32"/>
        <v>#VALUE!</v>
      </c>
    </row>
    <row r="243" spans="9:19" x14ac:dyDescent="0.25">
      <c r="I243" s="1">
        <f t="shared" si="34"/>
        <v>235</v>
      </c>
      <c r="J243" s="1" t="str">
        <f t="shared" si="29"/>
        <v>235 cell</v>
      </c>
      <c r="K243" s="1">
        <f t="shared" si="33"/>
        <v>83539</v>
      </c>
      <c r="L243" s="1">
        <f>Table3[[#This Row],[Num]]*$K$4</f>
        <v>83895</v>
      </c>
      <c r="M243" s="33" t="str">
        <f>TEXT(Table3[[#This Row],[Cell''s Range Start]],"0,00")&amp;" - "&amp;TEXT(Table3[[#This Row],[Cell''s Range End]],"0,00")</f>
        <v>83539,00 - 83895,00</v>
      </c>
      <c r="N243" s="31">
        <v>83689</v>
      </c>
      <c r="O243">
        <f t="shared" si="30"/>
        <v>1282903123</v>
      </c>
      <c r="P243" t="str">
        <f t="shared" si="31"/>
        <v>74740,13 - 83105,13</v>
      </c>
      <c r="S243" t="e">
        <f t="shared" ca="1" si="32"/>
        <v>#VALUE!</v>
      </c>
    </row>
    <row r="244" spans="9:19" x14ac:dyDescent="0.25">
      <c r="I244" s="1">
        <f t="shared" si="34"/>
        <v>236</v>
      </c>
      <c r="J244" s="1" t="str">
        <f t="shared" si="29"/>
        <v>236 cell</v>
      </c>
      <c r="K244" s="1">
        <f t="shared" si="33"/>
        <v>83896</v>
      </c>
      <c r="L244" s="1">
        <f>Table3[[#This Row],[Num]]*$K$4</f>
        <v>84252</v>
      </c>
      <c r="M244" s="33" t="str">
        <f>TEXT(Table3[[#This Row],[Cell''s Range Start]],"0,00")&amp;" - "&amp;TEXT(Table3[[#This Row],[Cell''s Range End]],"0,00")</f>
        <v>83896,00 - 84252,00</v>
      </c>
      <c r="N244" s="31">
        <v>84198</v>
      </c>
      <c r="O244">
        <f t="shared" si="30"/>
        <v>1282903123</v>
      </c>
      <c r="P244" t="str">
        <f t="shared" si="31"/>
        <v>74740,13 - 83105,13</v>
      </c>
      <c r="S244" t="e">
        <f t="shared" ca="1" si="32"/>
        <v>#VALUE!</v>
      </c>
    </row>
    <row r="245" spans="9:19" x14ac:dyDescent="0.25">
      <c r="I245" s="1">
        <f t="shared" si="34"/>
        <v>237</v>
      </c>
      <c r="J245" s="1" t="str">
        <f t="shared" si="29"/>
        <v>237 cell</v>
      </c>
      <c r="K245" s="1">
        <f t="shared" si="33"/>
        <v>84253</v>
      </c>
      <c r="L245" s="1">
        <f>Table3[[#This Row],[Num]]*$K$4</f>
        <v>84609</v>
      </c>
      <c r="M245" s="33" t="str">
        <f>TEXT(Table3[[#This Row],[Cell''s Range Start]],"0,00")&amp;" - "&amp;TEXT(Table3[[#This Row],[Cell''s Range End]],"0,00")</f>
        <v>84253,00 - 84609,00</v>
      </c>
      <c r="N245" s="31">
        <v>84260</v>
      </c>
      <c r="O245">
        <f t="shared" si="30"/>
        <v>1282903123</v>
      </c>
      <c r="P245" t="str">
        <f t="shared" si="31"/>
        <v>74740,13 - 83105,13</v>
      </c>
      <c r="S245" t="e">
        <f t="shared" ca="1" si="32"/>
        <v>#VALUE!</v>
      </c>
    </row>
    <row r="246" spans="9:19" x14ac:dyDescent="0.25">
      <c r="I246" s="1">
        <f t="shared" si="34"/>
        <v>238</v>
      </c>
      <c r="J246" s="1" t="str">
        <f t="shared" si="29"/>
        <v>238 cell</v>
      </c>
      <c r="K246" s="1">
        <f t="shared" si="33"/>
        <v>84610</v>
      </c>
      <c r="L246" s="1">
        <f>Table3[[#This Row],[Num]]*$K$4</f>
        <v>84966</v>
      </c>
      <c r="M246" s="33" t="str">
        <f>TEXT(Table3[[#This Row],[Cell''s Range Start]],"0,00")&amp;" - "&amp;TEXT(Table3[[#This Row],[Cell''s Range End]],"0,00")</f>
        <v>84610,00 - 84966,00</v>
      </c>
      <c r="N246" s="31">
        <v>84772</v>
      </c>
      <c r="O246">
        <f t="shared" si="30"/>
        <v>1282903123</v>
      </c>
      <c r="P246" t="str">
        <f t="shared" si="31"/>
        <v>74740,13 - 83105,13</v>
      </c>
      <c r="S246" t="e">
        <f t="shared" ca="1" si="32"/>
        <v>#VALUE!</v>
      </c>
    </row>
    <row r="247" spans="9:19" x14ac:dyDescent="0.25">
      <c r="I247" s="1">
        <f t="shared" si="34"/>
        <v>239</v>
      </c>
      <c r="J247" s="1" t="str">
        <f t="shared" si="29"/>
        <v>239 cell</v>
      </c>
      <c r="K247" s="1">
        <f t="shared" si="33"/>
        <v>84967</v>
      </c>
      <c r="L247" s="1">
        <f>Table3[[#This Row],[Num]]*$K$4</f>
        <v>85323</v>
      </c>
      <c r="M247" s="33" t="str">
        <f>TEXT(Table3[[#This Row],[Cell''s Range Start]],"0,00")&amp;" - "&amp;TEXT(Table3[[#This Row],[Cell''s Range End]],"0,00")</f>
        <v>84967,00 - 85323,00</v>
      </c>
      <c r="N247" s="31">
        <v>85249</v>
      </c>
      <c r="O247">
        <f t="shared" si="30"/>
        <v>1282903123</v>
      </c>
      <c r="P247" t="str">
        <f t="shared" si="31"/>
        <v>74740,13 - 83105,13</v>
      </c>
      <c r="S247" t="e">
        <f t="shared" ca="1" si="32"/>
        <v>#VALUE!</v>
      </c>
    </row>
    <row r="248" spans="9:19" x14ac:dyDescent="0.25">
      <c r="I248" s="1">
        <f t="shared" si="34"/>
        <v>240</v>
      </c>
      <c r="J248" s="1" t="str">
        <f t="shared" si="29"/>
        <v>240 cell</v>
      </c>
      <c r="K248" s="1">
        <f t="shared" si="33"/>
        <v>85324</v>
      </c>
      <c r="L248" s="1">
        <f>Table3[[#This Row],[Num]]*$K$4</f>
        <v>85680</v>
      </c>
      <c r="M248" s="33" t="str">
        <f>TEXT(Table3[[#This Row],[Cell''s Range Start]],"0,00")&amp;" - "&amp;TEXT(Table3[[#This Row],[Cell''s Range End]],"0,00")</f>
        <v>85324,00 - 85680,00</v>
      </c>
      <c r="N248" s="31">
        <v>85462</v>
      </c>
      <c r="O248">
        <f t="shared" si="30"/>
        <v>1282903123</v>
      </c>
      <c r="P248" t="str">
        <f t="shared" si="31"/>
        <v>74740,13 - 83105,13</v>
      </c>
      <c r="S248" t="e">
        <f t="shared" ca="1" si="32"/>
        <v>#VALUE!</v>
      </c>
    </row>
    <row r="249" spans="9:19" x14ac:dyDescent="0.25">
      <c r="I249" s="1">
        <f t="shared" si="34"/>
        <v>241</v>
      </c>
      <c r="J249" s="1" t="str">
        <f t="shared" si="29"/>
        <v>241 cell</v>
      </c>
      <c r="K249" s="1">
        <f t="shared" si="33"/>
        <v>85681</v>
      </c>
      <c r="L249" s="1">
        <f>Table3[[#This Row],[Num]]*$K$4</f>
        <v>86037</v>
      </c>
      <c r="M249" s="33" t="str">
        <f>TEXT(Table3[[#This Row],[Cell''s Range Start]],"0,00")&amp;" - "&amp;TEXT(Table3[[#This Row],[Cell''s Range End]],"0,00")</f>
        <v>85681,00 - 86037,00</v>
      </c>
      <c r="N249" s="31">
        <v>85797</v>
      </c>
      <c r="O249">
        <f t="shared" si="30"/>
        <v>1282903123</v>
      </c>
      <c r="P249" t="str">
        <f t="shared" si="31"/>
        <v>74740,13 - 83105,13</v>
      </c>
      <c r="S249" t="e">
        <f t="shared" ca="1" si="32"/>
        <v>#VALUE!</v>
      </c>
    </row>
    <row r="250" spans="9:19" x14ac:dyDescent="0.25">
      <c r="I250" s="1">
        <f t="shared" si="34"/>
        <v>242</v>
      </c>
      <c r="J250" s="1" t="str">
        <f t="shared" si="29"/>
        <v>242 cell</v>
      </c>
      <c r="K250" s="1">
        <f t="shared" si="33"/>
        <v>86038</v>
      </c>
      <c r="L250" s="1">
        <f>Table3[[#This Row],[Num]]*$K$4</f>
        <v>86394</v>
      </c>
      <c r="M250" s="33" t="str">
        <f>TEXT(Table3[[#This Row],[Cell''s Range Start]],"0,00")&amp;" - "&amp;TEXT(Table3[[#This Row],[Cell''s Range End]],"0,00")</f>
        <v>86038,00 - 86394,00</v>
      </c>
      <c r="N250" s="31">
        <v>86051</v>
      </c>
      <c r="O250">
        <f t="shared" si="30"/>
        <v>1282903123</v>
      </c>
      <c r="P250" t="str">
        <f t="shared" si="31"/>
        <v>74740,13 - 83105,13</v>
      </c>
      <c r="S250" t="e">
        <f t="shared" ca="1" si="32"/>
        <v>#VALUE!</v>
      </c>
    </row>
    <row r="251" spans="9:19" x14ac:dyDescent="0.25">
      <c r="I251" s="1">
        <f t="shared" si="34"/>
        <v>243</v>
      </c>
      <c r="J251" s="1" t="str">
        <f t="shared" si="29"/>
        <v>243 cell</v>
      </c>
      <c r="K251" s="1">
        <f t="shared" si="33"/>
        <v>86395</v>
      </c>
      <c r="L251" s="1">
        <f>Table3[[#This Row],[Num]]*$K$4</f>
        <v>86751</v>
      </c>
      <c r="M251" s="33" t="str">
        <f>TEXT(Table3[[#This Row],[Cell''s Range Start]],"0,00")&amp;" - "&amp;TEXT(Table3[[#This Row],[Cell''s Range End]],"0,00")</f>
        <v>86395,00 - 86751,00</v>
      </c>
      <c r="N251" s="31">
        <v>86659</v>
      </c>
      <c r="O251">
        <f t="shared" si="30"/>
        <v>1282903123</v>
      </c>
      <c r="P251" t="str">
        <f t="shared" si="31"/>
        <v>74740,13 - 83105,13</v>
      </c>
      <c r="S251" t="e">
        <f t="shared" ca="1" si="32"/>
        <v>#VALUE!</v>
      </c>
    </row>
    <row r="252" spans="9:19" x14ac:dyDescent="0.25">
      <c r="I252" s="1">
        <f t="shared" si="34"/>
        <v>244</v>
      </c>
      <c r="J252" s="1" t="str">
        <f t="shared" si="29"/>
        <v>244 cell</v>
      </c>
      <c r="K252" s="1">
        <f t="shared" si="33"/>
        <v>86752</v>
      </c>
      <c r="L252" s="1">
        <f>Table3[[#This Row],[Num]]*$K$4</f>
        <v>87108</v>
      </c>
      <c r="M252" s="33" t="str">
        <f>TEXT(Table3[[#This Row],[Cell''s Range Start]],"0,00")&amp;" - "&amp;TEXT(Table3[[#This Row],[Cell''s Range End]],"0,00")</f>
        <v>86752,00 - 87108,00</v>
      </c>
      <c r="N252" s="31">
        <v>86766</v>
      </c>
      <c r="O252">
        <f t="shared" si="30"/>
        <v>1282903123</v>
      </c>
      <c r="P252" t="str">
        <f t="shared" si="31"/>
        <v>74740,13 - 83105,13</v>
      </c>
      <c r="S252" t="e">
        <f t="shared" ca="1" si="32"/>
        <v>#VALUE!</v>
      </c>
    </row>
    <row r="253" spans="9:19" x14ac:dyDescent="0.25">
      <c r="I253" s="1">
        <f t="shared" si="34"/>
        <v>245</v>
      </c>
      <c r="J253" s="1" t="str">
        <f t="shared" si="29"/>
        <v>245 cell</v>
      </c>
      <c r="K253" s="1">
        <f t="shared" si="33"/>
        <v>87109</v>
      </c>
      <c r="L253" s="1">
        <f>Table3[[#This Row],[Num]]*$K$4</f>
        <v>87465</v>
      </c>
      <c r="M253" s="33" t="str">
        <f>TEXT(Table3[[#This Row],[Cell''s Range Start]],"0,00")&amp;" - "&amp;TEXT(Table3[[#This Row],[Cell''s Range End]],"0,00")</f>
        <v>87109,00 - 87465,00</v>
      </c>
      <c r="N253" s="31">
        <v>87176</v>
      </c>
      <c r="O253">
        <f t="shared" si="30"/>
        <v>1282903123</v>
      </c>
      <c r="P253" t="str">
        <f t="shared" si="31"/>
        <v>74740,13 - 83105,13</v>
      </c>
      <c r="S253" t="e">
        <f t="shared" ca="1" si="32"/>
        <v>#VALUE!</v>
      </c>
    </row>
    <row r="254" spans="9:19" x14ac:dyDescent="0.25">
      <c r="I254" s="1">
        <f t="shared" si="34"/>
        <v>246</v>
      </c>
      <c r="J254" s="1" t="str">
        <f t="shared" si="29"/>
        <v>246 cell</v>
      </c>
      <c r="K254" s="1">
        <f t="shared" si="33"/>
        <v>87466</v>
      </c>
      <c r="L254" s="1">
        <f>Table3[[#This Row],[Num]]*$K$4</f>
        <v>87822</v>
      </c>
      <c r="M254" s="33" t="str">
        <f>TEXT(Table3[[#This Row],[Cell''s Range Start]],"0,00")&amp;" - "&amp;TEXT(Table3[[#This Row],[Cell''s Range End]],"0,00")</f>
        <v>87466,00 - 87822,00</v>
      </c>
      <c r="N254" s="31">
        <v>87764</v>
      </c>
      <c r="O254">
        <f t="shared" si="30"/>
        <v>1282903123</v>
      </c>
      <c r="P254" t="str">
        <f t="shared" si="31"/>
        <v>74740,13 - 83105,13</v>
      </c>
      <c r="S254" t="e">
        <f t="shared" ca="1" si="32"/>
        <v>#VALUE!</v>
      </c>
    </row>
    <row r="255" spans="9:19" x14ac:dyDescent="0.25">
      <c r="I255" s="1">
        <f t="shared" si="34"/>
        <v>247</v>
      </c>
      <c r="J255" s="1" t="str">
        <f t="shared" si="29"/>
        <v>247 cell</v>
      </c>
      <c r="K255" s="1">
        <f t="shared" si="33"/>
        <v>87823</v>
      </c>
      <c r="L255" s="1">
        <f>Table3[[#This Row],[Num]]*$K$4</f>
        <v>88179</v>
      </c>
      <c r="M255" s="33" t="str">
        <f>TEXT(Table3[[#This Row],[Cell''s Range Start]],"0,00")&amp;" - "&amp;TEXT(Table3[[#This Row],[Cell''s Range End]],"0,00")</f>
        <v>87823,00 - 88179,00</v>
      </c>
      <c r="N255" s="31">
        <v>87841</v>
      </c>
      <c r="O255">
        <f t="shared" si="30"/>
        <v>1282903123</v>
      </c>
      <c r="P255" t="str">
        <f t="shared" si="31"/>
        <v>74740,13 - 83105,13</v>
      </c>
      <c r="S255" t="e">
        <f t="shared" ca="1" si="32"/>
        <v>#VALUE!</v>
      </c>
    </row>
    <row r="256" spans="9:19" x14ac:dyDescent="0.25">
      <c r="I256" s="1">
        <f t="shared" si="34"/>
        <v>248</v>
      </c>
      <c r="J256" s="1" t="str">
        <f t="shared" si="29"/>
        <v>248 cell</v>
      </c>
      <c r="K256" s="1">
        <f t="shared" si="33"/>
        <v>88180</v>
      </c>
      <c r="L256" s="1">
        <f>Table3[[#This Row],[Num]]*$K$4</f>
        <v>88536</v>
      </c>
      <c r="M256" s="33" t="str">
        <f>TEXT(Table3[[#This Row],[Cell''s Range Start]],"0,00")&amp;" - "&amp;TEXT(Table3[[#This Row],[Cell''s Range End]],"0,00")</f>
        <v>88180,00 - 88536,00</v>
      </c>
      <c r="N256" s="31">
        <v>88434</v>
      </c>
      <c r="O256">
        <f t="shared" si="30"/>
        <v>1282903123</v>
      </c>
      <c r="P256" t="str">
        <f t="shared" si="31"/>
        <v>74740,13 - 83105,13</v>
      </c>
      <c r="S256" t="e">
        <f t="shared" ca="1" si="32"/>
        <v>#VALUE!</v>
      </c>
    </row>
    <row r="257" spans="9:19" x14ac:dyDescent="0.25">
      <c r="I257" s="1">
        <f t="shared" si="34"/>
        <v>249</v>
      </c>
      <c r="J257" s="1" t="str">
        <f t="shared" si="29"/>
        <v>249 cell</v>
      </c>
      <c r="K257" s="1">
        <f t="shared" si="33"/>
        <v>88537</v>
      </c>
      <c r="L257" s="1">
        <f>Table3[[#This Row],[Num]]*$K$4</f>
        <v>88893</v>
      </c>
      <c r="M257" s="33" t="str">
        <f>TEXT(Table3[[#This Row],[Cell''s Range Start]],"0,00")&amp;" - "&amp;TEXT(Table3[[#This Row],[Cell''s Range End]],"0,00")</f>
        <v>88537,00 - 88893,00</v>
      </c>
      <c r="N257" s="31">
        <v>88703</v>
      </c>
      <c r="O257">
        <f t="shared" si="30"/>
        <v>1282903123</v>
      </c>
      <c r="P257" t="str">
        <f t="shared" si="31"/>
        <v>74740,13 - 83105,13</v>
      </c>
      <c r="S257" t="e">
        <f t="shared" ca="1" si="32"/>
        <v>#VALUE!</v>
      </c>
    </row>
    <row r="258" spans="9:19" x14ac:dyDescent="0.25">
      <c r="I258" s="1">
        <f t="shared" si="34"/>
        <v>250</v>
      </c>
      <c r="J258" s="1" t="str">
        <f t="shared" si="29"/>
        <v>250 cell</v>
      </c>
      <c r="K258" s="1">
        <f t="shared" si="33"/>
        <v>88894</v>
      </c>
      <c r="L258" s="1">
        <f>Table3[[#This Row],[Num]]*$K$4</f>
        <v>89250</v>
      </c>
      <c r="M258" s="33" t="str">
        <f>TEXT(Table3[[#This Row],[Cell''s Range Start]],"0,00")&amp;" - "&amp;TEXT(Table3[[#This Row],[Cell''s Range End]],"0,00")</f>
        <v>88894,00 - 89250,00</v>
      </c>
      <c r="N258" s="31">
        <v>89231</v>
      </c>
      <c r="O258">
        <f t="shared" si="30"/>
        <v>1390614217</v>
      </c>
      <c r="P258" t="str">
        <f t="shared" si="31"/>
        <v>83106,13 - 89037,13</v>
      </c>
      <c r="S258" t="e">
        <f t="shared" ca="1" si="32"/>
        <v>#VALUE!</v>
      </c>
    </row>
    <row r="259" spans="9:19" x14ac:dyDescent="0.25">
      <c r="I259" s="1">
        <f t="shared" si="34"/>
        <v>251</v>
      </c>
      <c r="J259" s="1" t="str">
        <f t="shared" si="29"/>
        <v>251 cell</v>
      </c>
      <c r="K259" s="1">
        <f t="shared" si="33"/>
        <v>89251</v>
      </c>
      <c r="L259" s="1">
        <f>Table3[[#This Row],[Num]]*$K$4</f>
        <v>89607</v>
      </c>
      <c r="M259" s="33" t="str">
        <f>TEXT(Table3[[#This Row],[Cell''s Range Start]],"0,00")&amp;" - "&amp;TEXT(Table3[[#This Row],[Cell''s Range End]],"0,00")</f>
        <v>89251,00 - 89607,00</v>
      </c>
      <c r="N259" s="31">
        <v>89399</v>
      </c>
      <c r="O259">
        <f t="shared" si="30"/>
        <v>1390614217</v>
      </c>
      <c r="P259" t="str">
        <f t="shared" si="31"/>
        <v>83106,13 - 89037,13</v>
      </c>
      <c r="S259" t="e">
        <f t="shared" ca="1" si="32"/>
        <v>#VALUE!</v>
      </c>
    </row>
    <row r="260" spans="9:19" x14ac:dyDescent="0.25">
      <c r="I260" s="1">
        <f t="shared" si="34"/>
        <v>252</v>
      </c>
      <c r="J260" s="1" t="str">
        <f t="shared" si="29"/>
        <v>252 cell</v>
      </c>
      <c r="K260" s="1">
        <f t="shared" si="33"/>
        <v>89608</v>
      </c>
      <c r="L260" s="1">
        <f>Table3[[#This Row],[Num]]*$K$4</f>
        <v>89964</v>
      </c>
      <c r="M260" s="33" t="str">
        <f>TEXT(Table3[[#This Row],[Cell''s Range Start]],"0,00")&amp;" - "&amp;TEXT(Table3[[#This Row],[Cell''s Range End]],"0,00")</f>
        <v>89608,00 - 89964,00</v>
      </c>
      <c r="N260" s="31">
        <v>89609</v>
      </c>
      <c r="O260">
        <f t="shared" si="30"/>
        <v>1390614217</v>
      </c>
      <c r="P260" t="str">
        <f t="shared" si="31"/>
        <v>83106,13 - 89037,13</v>
      </c>
      <c r="S260" t="e">
        <f t="shared" ca="1" si="32"/>
        <v>#VALUE!</v>
      </c>
    </row>
    <row r="261" spans="9:19" x14ac:dyDescent="0.25">
      <c r="I261" s="1">
        <f t="shared" si="34"/>
        <v>253</v>
      </c>
      <c r="J261" s="1" t="str">
        <f t="shared" si="29"/>
        <v>253 cell</v>
      </c>
      <c r="K261" s="1">
        <f t="shared" si="33"/>
        <v>89965</v>
      </c>
      <c r="L261" s="1">
        <f>Table3[[#This Row],[Num]]*$K$4</f>
        <v>90321</v>
      </c>
      <c r="M261" s="33" t="str">
        <f>TEXT(Table3[[#This Row],[Cell''s Range Start]],"0,00")&amp;" - "&amp;TEXT(Table3[[#This Row],[Cell''s Range End]],"0,00")</f>
        <v>89965,00 - 90321,00</v>
      </c>
      <c r="N261" s="31">
        <v>89965</v>
      </c>
      <c r="O261">
        <f t="shared" si="30"/>
        <v>1390614217</v>
      </c>
      <c r="P261" t="str">
        <f t="shared" si="31"/>
        <v>83106,13 - 89037,13</v>
      </c>
      <c r="S261" t="e">
        <f t="shared" ca="1" si="32"/>
        <v>#VALUE!</v>
      </c>
    </row>
    <row r="262" spans="9:19" x14ac:dyDescent="0.25">
      <c r="I262" s="1">
        <f t="shared" si="34"/>
        <v>254</v>
      </c>
      <c r="J262" s="1" t="str">
        <f t="shared" ref="J262:J325" si="35">I262&amp;" cell"</f>
        <v>254 cell</v>
      </c>
      <c r="K262" s="1">
        <f t="shared" si="33"/>
        <v>90322</v>
      </c>
      <c r="L262" s="1">
        <f>Table3[[#This Row],[Num]]*$K$4</f>
        <v>90678</v>
      </c>
      <c r="M262" s="33" t="str">
        <f>TEXT(Table3[[#This Row],[Cell''s Range Start]],"0,00")&amp;" - "&amp;TEXT(Table3[[#This Row],[Cell''s Range End]],"0,00")</f>
        <v>90322,00 - 90678,00</v>
      </c>
      <c r="N262" s="31">
        <v>90341</v>
      </c>
      <c r="O262">
        <f t="shared" si="30"/>
        <v>1390614217</v>
      </c>
      <c r="P262" t="str">
        <f t="shared" si="31"/>
        <v>83106,13 - 89037,13</v>
      </c>
      <c r="S262" t="e">
        <f t="shared" ca="1" si="32"/>
        <v>#VALUE!</v>
      </c>
    </row>
    <row r="263" spans="9:19" x14ac:dyDescent="0.25">
      <c r="I263" s="1">
        <f t="shared" si="34"/>
        <v>255</v>
      </c>
      <c r="J263" s="1" t="str">
        <f t="shared" si="35"/>
        <v>255 cell</v>
      </c>
      <c r="K263" s="1">
        <f t="shared" si="33"/>
        <v>90679</v>
      </c>
      <c r="L263" s="1">
        <f>Table3[[#This Row],[Num]]*$K$4</f>
        <v>91035</v>
      </c>
      <c r="M263" s="33" t="str">
        <f>TEXT(Table3[[#This Row],[Cell''s Range Start]],"0,00")&amp;" - "&amp;TEXT(Table3[[#This Row],[Cell''s Range End]],"0,00")</f>
        <v>90679,00 - 91035,00</v>
      </c>
      <c r="N263" s="31">
        <v>90975</v>
      </c>
      <c r="O263">
        <f t="shared" si="30"/>
        <v>1390614217</v>
      </c>
      <c r="P263" t="str">
        <f t="shared" si="31"/>
        <v>83106,13 - 89037,13</v>
      </c>
      <c r="S263" t="e">
        <f t="shared" ca="1" si="32"/>
        <v>#VALUE!</v>
      </c>
    </row>
    <row r="264" spans="9:19" x14ac:dyDescent="0.25">
      <c r="I264" s="1">
        <f t="shared" si="34"/>
        <v>256</v>
      </c>
      <c r="J264" s="1" t="str">
        <f t="shared" si="35"/>
        <v>256 cell</v>
      </c>
      <c r="K264" s="1">
        <f t="shared" si="33"/>
        <v>91036</v>
      </c>
      <c r="L264" s="1">
        <f>Table3[[#This Row],[Num]]*$K$4</f>
        <v>91392</v>
      </c>
      <c r="M264" s="33" t="str">
        <f>TEXT(Table3[[#This Row],[Cell''s Range Start]],"0,00")&amp;" - "&amp;TEXT(Table3[[#This Row],[Cell''s Range End]],"0,00")</f>
        <v>91036,00 - 91392,00</v>
      </c>
      <c r="N264" s="31">
        <v>91218</v>
      </c>
      <c r="O264">
        <f t="shared" si="30"/>
        <v>1390614217</v>
      </c>
      <c r="P264" t="str">
        <f t="shared" si="31"/>
        <v>83106,13 - 89037,13</v>
      </c>
      <c r="S264" t="e">
        <f t="shared" ca="1" si="32"/>
        <v>#VALUE!</v>
      </c>
    </row>
    <row r="265" spans="9:19" x14ac:dyDescent="0.25">
      <c r="I265" s="1">
        <f t="shared" si="34"/>
        <v>257</v>
      </c>
      <c r="J265" s="1" t="str">
        <f t="shared" si="35"/>
        <v>257 cell</v>
      </c>
      <c r="K265" s="1">
        <f t="shared" si="33"/>
        <v>91393</v>
      </c>
      <c r="L265" s="1">
        <f>Table3[[#This Row],[Num]]*$K$4</f>
        <v>91749</v>
      </c>
      <c r="M265" s="33" t="str">
        <f>TEXT(Table3[[#This Row],[Cell''s Range Start]],"0,00")&amp;" - "&amp;TEXT(Table3[[#This Row],[Cell''s Range End]],"0,00")</f>
        <v>91393,00 - 91749,00</v>
      </c>
      <c r="N265" s="31">
        <v>91502</v>
      </c>
      <c r="O265">
        <f t="shared" si="30"/>
        <v>1390614217</v>
      </c>
      <c r="P265" t="str">
        <f t="shared" si="31"/>
        <v>83106,13 - 89037,13</v>
      </c>
      <c r="S265" t="e">
        <f t="shared" ca="1" si="32"/>
        <v>#VALUE!</v>
      </c>
    </row>
    <row r="266" spans="9:19" x14ac:dyDescent="0.25">
      <c r="I266" s="1">
        <f t="shared" si="34"/>
        <v>258</v>
      </c>
      <c r="J266" s="1" t="str">
        <f t="shared" si="35"/>
        <v>258 cell</v>
      </c>
      <c r="K266" s="1">
        <f t="shared" si="33"/>
        <v>91750</v>
      </c>
      <c r="L266" s="1">
        <f>Table3[[#This Row],[Num]]*$K$4</f>
        <v>92106</v>
      </c>
      <c r="M266" s="33" t="str">
        <f>TEXT(Table3[[#This Row],[Cell''s Range Start]],"0,00")&amp;" - "&amp;TEXT(Table3[[#This Row],[Cell''s Range End]],"0,00")</f>
        <v>91750,00 - 92106,00</v>
      </c>
      <c r="N266" s="31">
        <v>92023</v>
      </c>
      <c r="O266">
        <f t="shared" ref="O266:O329" si="36">VLOOKUP(N266,$D$2:$G$100,4,TRUE)</f>
        <v>1536168471</v>
      </c>
      <c r="P266" t="str">
        <f t="shared" ref="P266:P329" si="37">VLOOKUP(N266,$E$2:$G$100,2,TRUE)</f>
        <v>89038,13 - 91844,13</v>
      </c>
      <c r="S266" t="e">
        <f t="shared" ref="S266:S329" ca="1" si="38">RANDBETWEEN(L266,M266)</f>
        <v>#VALUE!</v>
      </c>
    </row>
    <row r="267" spans="9:19" x14ac:dyDescent="0.25">
      <c r="I267" s="1">
        <f t="shared" si="34"/>
        <v>259</v>
      </c>
      <c r="J267" s="1" t="str">
        <f t="shared" si="35"/>
        <v>259 cell</v>
      </c>
      <c r="K267" s="1">
        <f t="shared" ref="K267:K330" si="39">L266+1</f>
        <v>92107</v>
      </c>
      <c r="L267" s="1">
        <f>Table3[[#This Row],[Num]]*$K$4</f>
        <v>92463</v>
      </c>
      <c r="M267" s="33" t="str">
        <f>TEXT(Table3[[#This Row],[Cell''s Range Start]],"0,00")&amp;" - "&amp;TEXT(Table3[[#This Row],[Cell''s Range End]],"0,00")</f>
        <v>92107,00 - 92463,00</v>
      </c>
      <c r="N267" s="31">
        <v>92374</v>
      </c>
      <c r="O267">
        <f t="shared" si="36"/>
        <v>1536168471</v>
      </c>
      <c r="P267" t="str">
        <f t="shared" si="37"/>
        <v>89038,13 - 91844,13</v>
      </c>
      <c r="S267" t="e">
        <f t="shared" ca="1" si="38"/>
        <v>#VALUE!</v>
      </c>
    </row>
    <row r="268" spans="9:19" x14ac:dyDescent="0.25">
      <c r="I268" s="1">
        <f t="shared" si="34"/>
        <v>260</v>
      </c>
      <c r="J268" s="1" t="str">
        <f t="shared" si="35"/>
        <v>260 cell</v>
      </c>
      <c r="K268" s="1">
        <f t="shared" si="39"/>
        <v>92464</v>
      </c>
      <c r="L268" s="1">
        <f>Table3[[#This Row],[Num]]*$K$4</f>
        <v>92820</v>
      </c>
      <c r="M268" s="33" t="str">
        <f>TEXT(Table3[[#This Row],[Cell''s Range Start]],"0,00")&amp;" - "&amp;TEXT(Table3[[#This Row],[Cell''s Range End]],"0,00")</f>
        <v>92464,00 - 92820,00</v>
      </c>
      <c r="N268" s="31">
        <v>92702</v>
      </c>
      <c r="O268">
        <f t="shared" si="36"/>
        <v>1536168471</v>
      </c>
      <c r="P268" t="str">
        <f t="shared" si="37"/>
        <v>89038,13 - 91844,13</v>
      </c>
      <c r="S268" t="e">
        <f t="shared" ca="1" si="38"/>
        <v>#VALUE!</v>
      </c>
    </row>
    <row r="269" spans="9:19" x14ac:dyDescent="0.25">
      <c r="I269" s="1">
        <f t="shared" si="34"/>
        <v>261</v>
      </c>
      <c r="J269" s="1" t="str">
        <f t="shared" si="35"/>
        <v>261 cell</v>
      </c>
      <c r="K269" s="1">
        <f t="shared" si="39"/>
        <v>92821</v>
      </c>
      <c r="L269" s="1">
        <f>Table3[[#This Row],[Num]]*$K$4</f>
        <v>93177</v>
      </c>
      <c r="M269" s="33" t="str">
        <f>TEXT(Table3[[#This Row],[Cell''s Range Start]],"0,00")&amp;" - "&amp;TEXT(Table3[[#This Row],[Cell''s Range End]],"0,00")</f>
        <v>92821,00 - 93177,00</v>
      </c>
      <c r="N269" s="31">
        <v>93124</v>
      </c>
      <c r="O269">
        <f t="shared" si="36"/>
        <v>1536168471</v>
      </c>
      <c r="P269" t="str">
        <f t="shared" si="37"/>
        <v>89038,13 - 91844,13</v>
      </c>
      <c r="S269" t="e">
        <f t="shared" ca="1" si="38"/>
        <v>#VALUE!</v>
      </c>
    </row>
    <row r="270" spans="9:19" x14ac:dyDescent="0.25">
      <c r="I270" s="1">
        <f t="shared" si="34"/>
        <v>262</v>
      </c>
      <c r="J270" s="1" t="str">
        <f t="shared" si="35"/>
        <v>262 cell</v>
      </c>
      <c r="K270" s="1">
        <f t="shared" si="39"/>
        <v>93178</v>
      </c>
      <c r="L270" s="1">
        <f>Table3[[#This Row],[Num]]*$K$4</f>
        <v>93534</v>
      </c>
      <c r="M270" s="33" t="str">
        <f>TEXT(Table3[[#This Row],[Cell''s Range Start]],"0,00")&amp;" - "&amp;TEXT(Table3[[#This Row],[Cell''s Range End]],"0,00")</f>
        <v>93178,00 - 93534,00</v>
      </c>
      <c r="N270" s="31">
        <v>93461</v>
      </c>
      <c r="O270">
        <f t="shared" si="36"/>
        <v>1536168471</v>
      </c>
      <c r="P270" t="str">
        <f t="shared" si="37"/>
        <v>89038,13 - 91844,13</v>
      </c>
      <c r="S270" t="e">
        <f t="shared" ca="1" si="38"/>
        <v>#VALUE!</v>
      </c>
    </row>
    <row r="271" spans="9:19" x14ac:dyDescent="0.25">
      <c r="I271" s="1">
        <f t="shared" si="34"/>
        <v>263</v>
      </c>
      <c r="J271" s="1" t="str">
        <f t="shared" si="35"/>
        <v>263 cell</v>
      </c>
      <c r="K271" s="1">
        <f t="shared" si="39"/>
        <v>93535</v>
      </c>
      <c r="L271" s="1">
        <f>Table3[[#This Row],[Num]]*$K$4</f>
        <v>93891</v>
      </c>
      <c r="M271" s="33" t="str">
        <f>TEXT(Table3[[#This Row],[Cell''s Range Start]],"0,00")&amp;" - "&amp;TEXT(Table3[[#This Row],[Cell''s Range End]],"0,00")</f>
        <v>93535,00 - 93891,00</v>
      </c>
      <c r="N271" s="31">
        <v>93853</v>
      </c>
      <c r="O271">
        <f t="shared" si="36"/>
        <v>1536168471</v>
      </c>
      <c r="P271" t="str">
        <f t="shared" si="37"/>
        <v>89038,13 - 91844,13</v>
      </c>
      <c r="S271" t="e">
        <f t="shared" ca="1" si="38"/>
        <v>#VALUE!</v>
      </c>
    </row>
    <row r="272" spans="9:19" x14ac:dyDescent="0.25">
      <c r="I272" s="1">
        <f t="shared" si="34"/>
        <v>264</v>
      </c>
      <c r="J272" s="1" t="str">
        <f t="shared" si="35"/>
        <v>264 cell</v>
      </c>
      <c r="K272" s="1">
        <f t="shared" si="39"/>
        <v>93892</v>
      </c>
      <c r="L272" s="1">
        <f>Table3[[#This Row],[Num]]*$K$4</f>
        <v>94248</v>
      </c>
      <c r="M272" s="33" t="str">
        <f>TEXT(Table3[[#This Row],[Cell''s Range Start]],"0,00")&amp;" - "&amp;TEXT(Table3[[#This Row],[Cell''s Range End]],"0,00")</f>
        <v>93892,00 - 94248,00</v>
      </c>
      <c r="N272" s="31">
        <v>93945</v>
      </c>
      <c r="O272">
        <f t="shared" si="36"/>
        <v>1536168471</v>
      </c>
      <c r="P272" t="str">
        <f t="shared" si="37"/>
        <v>89038,13 - 91844,13</v>
      </c>
      <c r="S272" t="e">
        <f t="shared" ca="1" si="38"/>
        <v>#VALUE!</v>
      </c>
    </row>
    <row r="273" spans="9:19" x14ac:dyDescent="0.25">
      <c r="I273" s="1">
        <f t="shared" si="34"/>
        <v>265</v>
      </c>
      <c r="J273" s="1" t="str">
        <f t="shared" si="35"/>
        <v>265 cell</v>
      </c>
      <c r="K273" s="1">
        <f t="shared" si="39"/>
        <v>94249</v>
      </c>
      <c r="L273" s="1">
        <f>Table3[[#This Row],[Num]]*$K$4</f>
        <v>94605</v>
      </c>
      <c r="M273" s="33" t="str">
        <f>TEXT(Table3[[#This Row],[Cell''s Range Start]],"0,00")&amp;" - "&amp;TEXT(Table3[[#This Row],[Cell''s Range End]],"0,00")</f>
        <v>94249,00 - 94605,00</v>
      </c>
      <c r="N273" s="31">
        <v>94321</v>
      </c>
      <c r="O273">
        <f t="shared" si="36"/>
        <v>1536168471</v>
      </c>
      <c r="P273" t="str">
        <f t="shared" si="37"/>
        <v>89038,13 - 91844,13</v>
      </c>
      <c r="S273" t="e">
        <f t="shared" ca="1" si="38"/>
        <v>#VALUE!</v>
      </c>
    </row>
    <row r="274" spans="9:19" x14ac:dyDescent="0.25">
      <c r="I274" s="1">
        <f t="shared" si="34"/>
        <v>266</v>
      </c>
      <c r="J274" s="1" t="str">
        <f t="shared" si="35"/>
        <v>266 cell</v>
      </c>
      <c r="K274" s="1">
        <f t="shared" si="39"/>
        <v>94606</v>
      </c>
      <c r="L274" s="1">
        <f>Table3[[#This Row],[Num]]*$K$4</f>
        <v>94962</v>
      </c>
      <c r="M274" s="33" t="str">
        <f>TEXT(Table3[[#This Row],[Cell''s Range Start]],"0,00")&amp;" - "&amp;TEXT(Table3[[#This Row],[Cell''s Range End]],"0,00")</f>
        <v>94606,00 - 94962,00</v>
      </c>
      <c r="N274" s="31">
        <v>94913</v>
      </c>
      <c r="O274">
        <f t="shared" si="36"/>
        <v>1536168471</v>
      </c>
      <c r="P274" t="str">
        <f t="shared" si="37"/>
        <v>89038,13 - 91844,13</v>
      </c>
      <c r="S274" t="e">
        <f t="shared" ca="1" si="38"/>
        <v>#VALUE!</v>
      </c>
    </row>
    <row r="275" spans="9:19" x14ac:dyDescent="0.25">
      <c r="I275" s="1">
        <f t="shared" si="34"/>
        <v>267</v>
      </c>
      <c r="J275" s="1" t="str">
        <f t="shared" si="35"/>
        <v>267 cell</v>
      </c>
      <c r="K275" s="1">
        <f t="shared" si="39"/>
        <v>94963</v>
      </c>
      <c r="L275" s="1">
        <f>Table3[[#This Row],[Num]]*$K$4</f>
        <v>95319</v>
      </c>
      <c r="M275" s="33" t="str">
        <f>TEXT(Table3[[#This Row],[Cell''s Range Start]],"0,00")&amp;" - "&amp;TEXT(Table3[[#This Row],[Cell''s Range End]],"0,00")</f>
        <v>94963,00 - 95319,00</v>
      </c>
      <c r="N275" s="31">
        <v>95242</v>
      </c>
      <c r="O275">
        <f t="shared" si="36"/>
        <v>1536168471</v>
      </c>
      <c r="P275" t="str">
        <f t="shared" si="37"/>
        <v>89038,13 - 91844,13</v>
      </c>
      <c r="S275" t="e">
        <f t="shared" ca="1" si="38"/>
        <v>#VALUE!</v>
      </c>
    </row>
    <row r="276" spans="9:19" x14ac:dyDescent="0.25">
      <c r="I276" s="1">
        <f t="shared" si="34"/>
        <v>268</v>
      </c>
      <c r="J276" s="1" t="str">
        <f t="shared" si="35"/>
        <v>268 cell</v>
      </c>
      <c r="K276" s="1">
        <f t="shared" si="39"/>
        <v>95320</v>
      </c>
      <c r="L276" s="1">
        <f>Table3[[#This Row],[Num]]*$K$4</f>
        <v>95676</v>
      </c>
      <c r="M276" s="33" t="str">
        <f>TEXT(Table3[[#This Row],[Cell''s Range Start]],"0,00")&amp;" - "&amp;TEXT(Table3[[#This Row],[Cell''s Range End]],"0,00")</f>
        <v>95320,00 - 95676,00</v>
      </c>
      <c r="N276" s="31">
        <v>95659</v>
      </c>
      <c r="O276">
        <f t="shared" si="36"/>
        <v>1536168471</v>
      </c>
      <c r="P276" t="str">
        <f t="shared" si="37"/>
        <v>89038,13 - 91844,13</v>
      </c>
      <c r="S276" t="e">
        <f t="shared" ca="1" si="38"/>
        <v>#VALUE!</v>
      </c>
    </row>
    <row r="277" spans="9:19" x14ac:dyDescent="0.25">
      <c r="I277" s="1">
        <f t="shared" si="34"/>
        <v>269</v>
      </c>
      <c r="J277" s="1" t="str">
        <f t="shared" si="35"/>
        <v>269 cell</v>
      </c>
      <c r="K277" s="1">
        <f t="shared" si="39"/>
        <v>95677</v>
      </c>
      <c r="L277" s="1">
        <f>Table3[[#This Row],[Num]]*$K$4</f>
        <v>96033</v>
      </c>
      <c r="M277" s="33" t="str">
        <f>TEXT(Table3[[#This Row],[Cell''s Range Start]],"0,00")&amp;" - "&amp;TEXT(Table3[[#This Row],[Cell''s Range End]],"0,00")</f>
        <v>95677,00 - 96033,00</v>
      </c>
      <c r="N277" s="31">
        <v>95850</v>
      </c>
      <c r="O277">
        <f t="shared" si="36"/>
        <v>1536168471</v>
      </c>
      <c r="P277" t="str">
        <f t="shared" si="37"/>
        <v>89038,13 - 91844,13</v>
      </c>
      <c r="S277" t="e">
        <f t="shared" ca="1" si="38"/>
        <v>#VALUE!</v>
      </c>
    </row>
    <row r="278" spans="9:19" x14ac:dyDescent="0.25">
      <c r="I278" s="1">
        <f t="shared" si="34"/>
        <v>270</v>
      </c>
      <c r="J278" s="1" t="str">
        <f t="shared" si="35"/>
        <v>270 cell</v>
      </c>
      <c r="K278" s="1">
        <f t="shared" si="39"/>
        <v>96034</v>
      </c>
      <c r="L278" s="1">
        <f>Table3[[#This Row],[Num]]*$K$4</f>
        <v>96390</v>
      </c>
      <c r="M278" s="33" t="str">
        <f>TEXT(Table3[[#This Row],[Cell''s Range Start]],"0,00")&amp;" - "&amp;TEXT(Table3[[#This Row],[Cell''s Range End]],"0,00")</f>
        <v>96034,00 - 96390,00</v>
      </c>
      <c r="N278" s="31">
        <v>96093</v>
      </c>
      <c r="O278">
        <f t="shared" si="36"/>
        <v>1536168471</v>
      </c>
      <c r="P278" t="str">
        <f t="shared" si="37"/>
        <v>89038,13 - 91844,13</v>
      </c>
      <c r="S278" t="e">
        <f t="shared" ca="1" si="38"/>
        <v>#VALUE!</v>
      </c>
    </row>
    <row r="279" spans="9:19" x14ac:dyDescent="0.25">
      <c r="I279" s="1">
        <f t="shared" si="34"/>
        <v>271</v>
      </c>
      <c r="J279" s="1" t="str">
        <f t="shared" si="35"/>
        <v>271 cell</v>
      </c>
      <c r="K279" s="1">
        <f t="shared" si="39"/>
        <v>96391</v>
      </c>
      <c r="L279" s="1">
        <f>Table3[[#This Row],[Num]]*$K$4</f>
        <v>96747</v>
      </c>
      <c r="M279" s="33" t="str">
        <f>TEXT(Table3[[#This Row],[Cell''s Range Start]],"0,00")&amp;" - "&amp;TEXT(Table3[[#This Row],[Cell''s Range End]],"0,00")</f>
        <v>96391,00 - 96747,00</v>
      </c>
      <c r="N279" s="31">
        <v>96692</v>
      </c>
      <c r="O279">
        <f t="shared" si="36"/>
        <v>1536168471</v>
      </c>
      <c r="P279" t="str">
        <f t="shared" si="37"/>
        <v>89038,13 - 91844,13</v>
      </c>
      <c r="S279" t="e">
        <f t="shared" ca="1" si="38"/>
        <v>#VALUE!</v>
      </c>
    </row>
    <row r="280" spans="9:19" x14ac:dyDescent="0.25">
      <c r="I280" s="1">
        <f t="shared" si="34"/>
        <v>272</v>
      </c>
      <c r="J280" s="1" t="str">
        <f t="shared" si="35"/>
        <v>272 cell</v>
      </c>
      <c r="K280" s="1">
        <f t="shared" si="39"/>
        <v>96748</v>
      </c>
      <c r="L280" s="1">
        <f>Table3[[#This Row],[Num]]*$K$4</f>
        <v>97104</v>
      </c>
      <c r="M280" s="33" t="str">
        <f>TEXT(Table3[[#This Row],[Cell''s Range Start]],"0,00")&amp;" - "&amp;TEXT(Table3[[#This Row],[Cell''s Range End]],"0,00")</f>
        <v>96748,00 - 97104,00</v>
      </c>
      <c r="N280" s="31">
        <v>97031</v>
      </c>
      <c r="O280">
        <f t="shared" si="36"/>
        <v>1536168471</v>
      </c>
      <c r="P280" t="str">
        <f t="shared" si="37"/>
        <v>89038,13 - 91844,13</v>
      </c>
      <c r="S280" t="e">
        <f t="shared" ca="1" si="38"/>
        <v>#VALUE!</v>
      </c>
    </row>
    <row r="281" spans="9:19" x14ac:dyDescent="0.25">
      <c r="I281" s="1">
        <f t="shared" si="34"/>
        <v>273</v>
      </c>
      <c r="J281" s="1" t="str">
        <f t="shared" si="35"/>
        <v>273 cell</v>
      </c>
      <c r="K281" s="1">
        <f t="shared" si="39"/>
        <v>97105</v>
      </c>
      <c r="L281" s="1">
        <f>Table3[[#This Row],[Num]]*$K$4</f>
        <v>97461</v>
      </c>
      <c r="M281" s="33" t="str">
        <f>TEXT(Table3[[#This Row],[Cell''s Range Start]],"0,00")&amp;" - "&amp;TEXT(Table3[[#This Row],[Cell''s Range End]],"0,00")</f>
        <v>97105,00 - 97461,00</v>
      </c>
      <c r="N281" s="31">
        <v>97219</v>
      </c>
      <c r="O281">
        <f t="shared" si="36"/>
        <v>1536168471</v>
      </c>
      <c r="P281" t="str">
        <f t="shared" si="37"/>
        <v>89038,13 - 91844,13</v>
      </c>
      <c r="S281" t="e">
        <f t="shared" ca="1" si="38"/>
        <v>#VALUE!</v>
      </c>
    </row>
    <row r="282" spans="9:19" x14ac:dyDescent="0.25">
      <c r="I282" s="1">
        <f t="shared" si="34"/>
        <v>274</v>
      </c>
      <c r="J282" s="1" t="str">
        <f t="shared" si="35"/>
        <v>274 cell</v>
      </c>
      <c r="K282" s="1">
        <f t="shared" si="39"/>
        <v>97462</v>
      </c>
      <c r="L282" s="1">
        <f>Table3[[#This Row],[Num]]*$K$4</f>
        <v>97818</v>
      </c>
      <c r="M282" s="33" t="str">
        <f>TEXT(Table3[[#This Row],[Cell''s Range Start]],"0,00")&amp;" - "&amp;TEXT(Table3[[#This Row],[Cell''s Range End]],"0,00")</f>
        <v>97462,00 - 97818,00</v>
      </c>
      <c r="N282" s="31">
        <v>97806</v>
      </c>
      <c r="O282">
        <f t="shared" si="36"/>
        <v>1536168471</v>
      </c>
      <c r="P282" t="str">
        <f t="shared" si="37"/>
        <v>89038,13 - 91844,13</v>
      </c>
      <c r="S282" t="e">
        <f t="shared" ca="1" si="38"/>
        <v>#VALUE!</v>
      </c>
    </row>
    <row r="283" spans="9:19" x14ac:dyDescent="0.25">
      <c r="I283" s="1">
        <f t="shared" si="34"/>
        <v>275</v>
      </c>
      <c r="J283" s="1" t="str">
        <f t="shared" si="35"/>
        <v>275 cell</v>
      </c>
      <c r="K283" s="1">
        <f t="shared" si="39"/>
        <v>97819</v>
      </c>
      <c r="L283" s="1">
        <f>Table3[[#This Row],[Num]]*$K$4</f>
        <v>98175</v>
      </c>
      <c r="M283" s="33" t="str">
        <f>TEXT(Table3[[#This Row],[Cell''s Range Start]],"0,00")&amp;" - "&amp;TEXT(Table3[[#This Row],[Cell''s Range End]],"0,00")</f>
        <v>97819,00 - 98175,00</v>
      </c>
      <c r="N283" s="31">
        <v>97920</v>
      </c>
      <c r="O283">
        <f t="shared" si="36"/>
        <v>1536168471</v>
      </c>
      <c r="P283" t="str">
        <f t="shared" si="37"/>
        <v>89038,13 - 91844,13</v>
      </c>
      <c r="S283" t="e">
        <f t="shared" ca="1" si="38"/>
        <v>#VALUE!</v>
      </c>
    </row>
    <row r="284" spans="9:19" x14ac:dyDescent="0.25">
      <c r="I284" s="1">
        <f t="shared" ref="I284:I347" si="40">I283+1</f>
        <v>276</v>
      </c>
      <c r="J284" s="1" t="str">
        <f t="shared" si="35"/>
        <v>276 cell</v>
      </c>
      <c r="K284" s="1">
        <f t="shared" si="39"/>
        <v>98176</v>
      </c>
      <c r="L284" s="1">
        <f>Table3[[#This Row],[Num]]*$K$4</f>
        <v>98532</v>
      </c>
      <c r="M284" s="33" t="str">
        <f>TEXT(Table3[[#This Row],[Cell''s Range Start]],"0,00")&amp;" - "&amp;TEXT(Table3[[#This Row],[Cell''s Range End]],"0,00")</f>
        <v>98176,00 - 98532,00</v>
      </c>
      <c r="N284" s="31">
        <v>98439</v>
      </c>
      <c r="O284">
        <f t="shared" si="36"/>
        <v>1544728256</v>
      </c>
      <c r="P284" t="str">
        <f t="shared" si="37"/>
        <v>91845,13 - 98192,13</v>
      </c>
      <c r="S284" t="e">
        <f t="shared" ca="1" si="38"/>
        <v>#VALUE!</v>
      </c>
    </row>
    <row r="285" spans="9:19" x14ac:dyDescent="0.25">
      <c r="I285" s="1">
        <f t="shared" si="40"/>
        <v>277</v>
      </c>
      <c r="J285" s="1" t="str">
        <f t="shared" si="35"/>
        <v>277 cell</v>
      </c>
      <c r="K285" s="1">
        <f t="shared" si="39"/>
        <v>98533</v>
      </c>
      <c r="L285" s="1">
        <f>Table3[[#This Row],[Num]]*$K$4</f>
        <v>98889</v>
      </c>
      <c r="M285" s="33" t="str">
        <f>TEXT(Table3[[#This Row],[Cell''s Range Start]],"0,00")&amp;" - "&amp;TEXT(Table3[[#This Row],[Cell''s Range End]],"0,00")</f>
        <v>98533,00 - 98889,00</v>
      </c>
      <c r="N285" s="31">
        <v>98867</v>
      </c>
      <c r="O285">
        <f t="shared" si="36"/>
        <v>1544728256</v>
      </c>
      <c r="P285" t="str">
        <f t="shared" si="37"/>
        <v>91845,13 - 98192,13</v>
      </c>
      <c r="S285" t="e">
        <f t="shared" ca="1" si="38"/>
        <v>#VALUE!</v>
      </c>
    </row>
    <row r="286" spans="9:19" x14ac:dyDescent="0.25">
      <c r="I286" s="1">
        <f t="shared" si="40"/>
        <v>278</v>
      </c>
      <c r="J286" s="1" t="str">
        <f t="shared" si="35"/>
        <v>278 cell</v>
      </c>
      <c r="K286" s="1">
        <f t="shared" si="39"/>
        <v>98890</v>
      </c>
      <c r="L286" s="1">
        <f>Table3[[#This Row],[Num]]*$K$4</f>
        <v>99246</v>
      </c>
      <c r="M286" s="33" t="str">
        <f>TEXT(Table3[[#This Row],[Cell''s Range Start]],"0,00")&amp;" - "&amp;TEXT(Table3[[#This Row],[Cell''s Range End]],"0,00")</f>
        <v>98890,00 - 99246,00</v>
      </c>
      <c r="N286" s="31">
        <v>99131</v>
      </c>
      <c r="O286">
        <f t="shared" si="36"/>
        <v>1544728256</v>
      </c>
      <c r="P286" t="str">
        <f t="shared" si="37"/>
        <v>91845,13 - 98192,13</v>
      </c>
      <c r="S286" t="e">
        <f t="shared" ca="1" si="38"/>
        <v>#VALUE!</v>
      </c>
    </row>
    <row r="287" spans="9:19" x14ac:dyDescent="0.25">
      <c r="I287" s="1">
        <f t="shared" si="40"/>
        <v>279</v>
      </c>
      <c r="J287" s="1" t="str">
        <f t="shared" si="35"/>
        <v>279 cell</v>
      </c>
      <c r="K287" s="1">
        <f t="shared" si="39"/>
        <v>99247</v>
      </c>
      <c r="L287" s="1">
        <f>Table3[[#This Row],[Num]]*$K$4</f>
        <v>99603</v>
      </c>
      <c r="M287" s="33" t="str">
        <f>TEXT(Table3[[#This Row],[Cell''s Range Start]],"0,00")&amp;" - "&amp;TEXT(Table3[[#This Row],[Cell''s Range End]],"0,00")</f>
        <v>99247,00 - 99603,00</v>
      </c>
      <c r="N287" s="31">
        <v>99572</v>
      </c>
      <c r="O287">
        <f t="shared" si="36"/>
        <v>1544728256</v>
      </c>
      <c r="P287" t="str">
        <f t="shared" si="37"/>
        <v>91845,13 - 98192,13</v>
      </c>
      <c r="S287" t="e">
        <f t="shared" ca="1" si="38"/>
        <v>#VALUE!</v>
      </c>
    </row>
    <row r="288" spans="9:19" x14ac:dyDescent="0.25">
      <c r="I288" s="1">
        <f t="shared" si="40"/>
        <v>280</v>
      </c>
      <c r="J288" s="1" t="str">
        <f t="shared" si="35"/>
        <v>280 cell</v>
      </c>
      <c r="K288" s="1">
        <f t="shared" si="39"/>
        <v>99604</v>
      </c>
      <c r="L288" s="1">
        <f>Table3[[#This Row],[Num]]*$K$4</f>
        <v>99960</v>
      </c>
      <c r="M288" s="33" t="str">
        <f>TEXT(Table3[[#This Row],[Cell''s Range Start]],"0,00")&amp;" - "&amp;TEXT(Table3[[#This Row],[Cell''s Range End]],"0,00")</f>
        <v>99604,00 - 99960,00</v>
      </c>
      <c r="N288" s="31">
        <v>99693</v>
      </c>
      <c r="O288">
        <f t="shared" si="36"/>
        <v>1544728256</v>
      </c>
      <c r="P288" t="str">
        <f t="shared" si="37"/>
        <v>91845,13 - 98192,13</v>
      </c>
      <c r="S288" t="e">
        <f t="shared" ca="1" si="38"/>
        <v>#VALUE!</v>
      </c>
    </row>
    <row r="289" spans="9:19" x14ac:dyDescent="0.25">
      <c r="I289" s="1">
        <f t="shared" si="40"/>
        <v>281</v>
      </c>
      <c r="J289" s="1" t="str">
        <f t="shared" si="35"/>
        <v>281 cell</v>
      </c>
      <c r="K289" s="1">
        <f t="shared" si="39"/>
        <v>99961</v>
      </c>
      <c r="L289" s="1">
        <f>Table3[[#This Row],[Num]]*$K$4</f>
        <v>100317</v>
      </c>
      <c r="M289" s="33" t="str">
        <f>TEXT(Table3[[#This Row],[Cell''s Range Start]],"0,00")&amp;" - "&amp;TEXT(Table3[[#This Row],[Cell''s Range End]],"0,00")</f>
        <v>99961,00 - 100317,00</v>
      </c>
      <c r="N289" s="31">
        <v>100078</v>
      </c>
      <c r="O289">
        <f t="shared" si="36"/>
        <v>1544728256</v>
      </c>
      <c r="P289" t="str">
        <f t="shared" si="37"/>
        <v>91845,13 - 98192,13</v>
      </c>
      <c r="S289" t="e">
        <f t="shared" ca="1" si="38"/>
        <v>#VALUE!</v>
      </c>
    </row>
    <row r="290" spans="9:19" x14ac:dyDescent="0.25">
      <c r="I290" s="1">
        <f t="shared" si="40"/>
        <v>282</v>
      </c>
      <c r="J290" s="1" t="str">
        <f t="shared" si="35"/>
        <v>282 cell</v>
      </c>
      <c r="K290" s="1">
        <f t="shared" si="39"/>
        <v>100318</v>
      </c>
      <c r="L290" s="1">
        <f>Table3[[#This Row],[Num]]*$K$4</f>
        <v>100674</v>
      </c>
      <c r="M290" s="33" t="str">
        <f>TEXT(Table3[[#This Row],[Cell''s Range Start]],"0,00")&amp;" - "&amp;TEXT(Table3[[#This Row],[Cell''s Range End]],"0,00")</f>
        <v>100318,00 - 100674,00</v>
      </c>
      <c r="N290" s="31">
        <v>100508</v>
      </c>
      <c r="O290">
        <f t="shared" si="36"/>
        <v>1544728256</v>
      </c>
      <c r="P290" t="str">
        <f t="shared" si="37"/>
        <v>91845,13 - 98192,13</v>
      </c>
      <c r="S290" t="e">
        <f t="shared" ca="1" si="38"/>
        <v>#VALUE!</v>
      </c>
    </row>
    <row r="291" spans="9:19" x14ac:dyDescent="0.25">
      <c r="I291" s="1">
        <f t="shared" si="40"/>
        <v>283</v>
      </c>
      <c r="J291" s="1" t="str">
        <f t="shared" si="35"/>
        <v>283 cell</v>
      </c>
      <c r="K291" s="1">
        <f t="shared" si="39"/>
        <v>100675</v>
      </c>
      <c r="L291" s="1">
        <f>Table3[[#This Row],[Num]]*$K$4</f>
        <v>101031</v>
      </c>
      <c r="M291" s="33" t="str">
        <f>TEXT(Table3[[#This Row],[Cell''s Range Start]],"0,00")&amp;" - "&amp;TEXT(Table3[[#This Row],[Cell''s Range End]],"0,00")</f>
        <v>100675,00 - 101031,00</v>
      </c>
      <c r="N291" s="31">
        <v>100745</v>
      </c>
      <c r="O291">
        <f t="shared" si="36"/>
        <v>1544728256</v>
      </c>
      <c r="P291" t="str">
        <f t="shared" si="37"/>
        <v>91845,13 - 98192,13</v>
      </c>
      <c r="S291" t="e">
        <f t="shared" ca="1" si="38"/>
        <v>#VALUE!</v>
      </c>
    </row>
    <row r="292" spans="9:19" x14ac:dyDescent="0.25">
      <c r="I292" s="1">
        <f t="shared" si="40"/>
        <v>284</v>
      </c>
      <c r="J292" s="1" t="str">
        <f t="shared" si="35"/>
        <v>284 cell</v>
      </c>
      <c r="K292" s="1">
        <f t="shared" si="39"/>
        <v>101032</v>
      </c>
      <c r="L292" s="1">
        <f>Table3[[#This Row],[Num]]*$K$4</f>
        <v>101388</v>
      </c>
      <c r="M292" s="33" t="str">
        <f>TEXT(Table3[[#This Row],[Cell''s Range Start]],"0,00")&amp;" - "&amp;TEXT(Table3[[#This Row],[Cell''s Range End]],"0,00")</f>
        <v>101032,00 - 101388,00</v>
      </c>
      <c r="N292" s="31">
        <v>101379</v>
      </c>
      <c r="O292">
        <f t="shared" si="36"/>
        <v>1544728256</v>
      </c>
      <c r="P292" t="str">
        <f t="shared" si="37"/>
        <v>91845,13 - 98192,13</v>
      </c>
      <c r="S292" t="e">
        <f t="shared" ca="1" si="38"/>
        <v>#VALUE!</v>
      </c>
    </row>
    <row r="293" spans="9:19" x14ac:dyDescent="0.25">
      <c r="I293" s="1">
        <f t="shared" si="40"/>
        <v>285</v>
      </c>
      <c r="J293" s="1" t="str">
        <f t="shared" si="35"/>
        <v>285 cell</v>
      </c>
      <c r="K293" s="1">
        <f t="shared" si="39"/>
        <v>101389</v>
      </c>
      <c r="L293" s="1">
        <f>Table3[[#This Row],[Num]]*$K$4</f>
        <v>101745</v>
      </c>
      <c r="M293" s="33" t="str">
        <f>TEXT(Table3[[#This Row],[Cell''s Range Start]],"0,00")&amp;" - "&amp;TEXT(Table3[[#This Row],[Cell''s Range End]],"0,00")</f>
        <v>101389,00 - 101745,00</v>
      </c>
      <c r="N293" s="31">
        <v>101573</v>
      </c>
      <c r="O293">
        <f t="shared" si="36"/>
        <v>1544728256</v>
      </c>
      <c r="P293" t="str">
        <f t="shared" si="37"/>
        <v>91845,13 - 98192,13</v>
      </c>
      <c r="S293" t="e">
        <f t="shared" ca="1" si="38"/>
        <v>#VALUE!</v>
      </c>
    </row>
    <row r="294" spans="9:19" x14ac:dyDescent="0.25">
      <c r="I294" s="1">
        <f t="shared" si="40"/>
        <v>286</v>
      </c>
      <c r="J294" s="1" t="str">
        <f t="shared" si="35"/>
        <v>286 cell</v>
      </c>
      <c r="K294" s="1">
        <f t="shared" si="39"/>
        <v>101746</v>
      </c>
      <c r="L294" s="1">
        <f>Table3[[#This Row],[Num]]*$K$4</f>
        <v>102102</v>
      </c>
      <c r="M294" s="33" t="str">
        <f>TEXT(Table3[[#This Row],[Cell''s Range Start]],"0,00")&amp;" - "&amp;TEXT(Table3[[#This Row],[Cell''s Range End]],"0,00")</f>
        <v>101746,00 - 102102,00</v>
      </c>
      <c r="N294" s="31">
        <v>102030</v>
      </c>
      <c r="O294">
        <f t="shared" si="36"/>
        <v>1544728256</v>
      </c>
      <c r="P294" t="str">
        <f t="shared" si="37"/>
        <v>91845,13 - 98192,13</v>
      </c>
      <c r="S294" t="e">
        <f t="shared" ca="1" si="38"/>
        <v>#VALUE!</v>
      </c>
    </row>
    <row r="295" spans="9:19" x14ac:dyDescent="0.25">
      <c r="I295" s="1">
        <f t="shared" si="40"/>
        <v>287</v>
      </c>
      <c r="J295" s="1" t="str">
        <f t="shared" si="35"/>
        <v>287 cell</v>
      </c>
      <c r="K295" s="1">
        <f t="shared" si="39"/>
        <v>102103</v>
      </c>
      <c r="L295" s="1">
        <f>Table3[[#This Row],[Num]]*$K$4</f>
        <v>102459</v>
      </c>
      <c r="M295" s="33" t="str">
        <f>TEXT(Table3[[#This Row],[Cell''s Range Start]],"0,00")&amp;" - "&amp;TEXT(Table3[[#This Row],[Cell''s Range End]],"0,00")</f>
        <v>102103,00 - 102459,00</v>
      </c>
      <c r="N295" s="31">
        <v>102227</v>
      </c>
      <c r="O295">
        <f t="shared" si="36"/>
        <v>1544728256</v>
      </c>
      <c r="P295" t="str">
        <f t="shared" si="37"/>
        <v>91845,13 - 98192,13</v>
      </c>
      <c r="S295" t="e">
        <f t="shared" ca="1" si="38"/>
        <v>#VALUE!</v>
      </c>
    </row>
    <row r="296" spans="9:19" x14ac:dyDescent="0.25">
      <c r="I296" s="1">
        <f t="shared" si="40"/>
        <v>288</v>
      </c>
      <c r="J296" s="1" t="str">
        <f t="shared" si="35"/>
        <v>288 cell</v>
      </c>
      <c r="K296" s="1">
        <f t="shared" si="39"/>
        <v>102460</v>
      </c>
      <c r="L296" s="1">
        <f>Table3[[#This Row],[Num]]*$K$4</f>
        <v>102816</v>
      </c>
      <c r="M296" s="33" t="str">
        <f>TEXT(Table3[[#This Row],[Cell''s Range Start]],"0,00")&amp;" - "&amp;TEXT(Table3[[#This Row],[Cell''s Range End]],"0,00")</f>
        <v>102460,00 - 102816,00</v>
      </c>
      <c r="N296" s="31">
        <v>102671</v>
      </c>
      <c r="O296">
        <f t="shared" si="36"/>
        <v>1544728256</v>
      </c>
      <c r="P296" t="str">
        <f t="shared" si="37"/>
        <v>91845,13 - 98192,13</v>
      </c>
      <c r="S296" t="e">
        <f t="shared" ca="1" si="38"/>
        <v>#VALUE!</v>
      </c>
    </row>
    <row r="297" spans="9:19" x14ac:dyDescent="0.25">
      <c r="I297" s="1">
        <f t="shared" si="40"/>
        <v>289</v>
      </c>
      <c r="J297" s="1" t="str">
        <f t="shared" si="35"/>
        <v>289 cell</v>
      </c>
      <c r="K297" s="1">
        <f t="shared" si="39"/>
        <v>102817</v>
      </c>
      <c r="L297" s="1">
        <f>Table3[[#This Row],[Num]]*$K$4</f>
        <v>103173</v>
      </c>
      <c r="M297" s="33" t="str">
        <f>TEXT(Table3[[#This Row],[Cell''s Range Start]],"0,00")&amp;" - "&amp;TEXT(Table3[[#This Row],[Cell''s Range End]],"0,00")</f>
        <v>102817,00 - 103173,00</v>
      </c>
      <c r="N297" s="31">
        <v>102817</v>
      </c>
      <c r="O297">
        <f t="shared" si="36"/>
        <v>1544728256</v>
      </c>
      <c r="P297" t="str">
        <f t="shared" si="37"/>
        <v>91845,13 - 98192,13</v>
      </c>
      <c r="S297" t="e">
        <f t="shared" ca="1" si="38"/>
        <v>#VALUE!</v>
      </c>
    </row>
    <row r="298" spans="9:19" x14ac:dyDescent="0.25">
      <c r="I298" s="1">
        <f t="shared" si="40"/>
        <v>290</v>
      </c>
      <c r="J298" s="1" t="str">
        <f t="shared" si="35"/>
        <v>290 cell</v>
      </c>
      <c r="K298" s="1">
        <f t="shared" si="39"/>
        <v>103174</v>
      </c>
      <c r="L298" s="1">
        <f>Table3[[#This Row],[Num]]*$K$4</f>
        <v>103530</v>
      </c>
      <c r="M298" s="33" t="str">
        <f>TEXT(Table3[[#This Row],[Cell''s Range Start]],"0,00")&amp;" - "&amp;TEXT(Table3[[#This Row],[Cell''s Range End]],"0,00")</f>
        <v>103174,00 - 103530,00</v>
      </c>
      <c r="N298" s="31">
        <v>103349</v>
      </c>
      <c r="O298">
        <f t="shared" si="36"/>
        <v>1544728256</v>
      </c>
      <c r="P298" t="str">
        <f t="shared" si="37"/>
        <v>91845,13 - 98192,13</v>
      </c>
      <c r="S298" t="e">
        <f t="shared" ca="1" si="38"/>
        <v>#VALUE!</v>
      </c>
    </row>
    <row r="299" spans="9:19" x14ac:dyDescent="0.25">
      <c r="I299" s="1">
        <f t="shared" si="40"/>
        <v>291</v>
      </c>
      <c r="J299" s="1" t="str">
        <f t="shared" si="35"/>
        <v>291 cell</v>
      </c>
      <c r="K299" s="1">
        <f t="shared" si="39"/>
        <v>103531</v>
      </c>
      <c r="L299" s="1">
        <f>Table3[[#This Row],[Num]]*$K$4</f>
        <v>103887</v>
      </c>
      <c r="M299" s="33" t="str">
        <f>TEXT(Table3[[#This Row],[Cell''s Range Start]],"0,00")&amp;" - "&amp;TEXT(Table3[[#This Row],[Cell''s Range End]],"0,00")</f>
        <v>103531,00 - 103887,00</v>
      </c>
      <c r="N299" s="31">
        <v>103646</v>
      </c>
      <c r="O299">
        <f t="shared" si="36"/>
        <v>1544728256</v>
      </c>
      <c r="P299" t="str">
        <f t="shared" si="37"/>
        <v>91845,13 - 98192,13</v>
      </c>
      <c r="S299" t="e">
        <f t="shared" ca="1" si="38"/>
        <v>#VALUE!</v>
      </c>
    </row>
    <row r="300" spans="9:19" x14ac:dyDescent="0.25">
      <c r="I300" s="1">
        <f t="shared" si="40"/>
        <v>292</v>
      </c>
      <c r="J300" s="1" t="str">
        <f t="shared" si="35"/>
        <v>292 cell</v>
      </c>
      <c r="K300" s="1">
        <f t="shared" si="39"/>
        <v>103888</v>
      </c>
      <c r="L300" s="1">
        <f>Table3[[#This Row],[Num]]*$K$4</f>
        <v>104244</v>
      </c>
      <c r="M300" s="33" t="str">
        <f>TEXT(Table3[[#This Row],[Cell''s Range Start]],"0,00")&amp;" - "&amp;TEXT(Table3[[#This Row],[Cell''s Range End]],"0,00")</f>
        <v>103888,00 - 104244,00</v>
      </c>
      <c r="N300" s="31">
        <v>104163</v>
      </c>
      <c r="O300">
        <f t="shared" si="36"/>
        <v>1544728256</v>
      </c>
      <c r="P300" t="str">
        <f t="shared" si="37"/>
        <v>91845,13 - 98192,13</v>
      </c>
      <c r="S300" t="e">
        <f t="shared" ca="1" si="38"/>
        <v>#VALUE!</v>
      </c>
    </row>
    <row r="301" spans="9:19" x14ac:dyDescent="0.25">
      <c r="I301" s="1">
        <f t="shared" si="40"/>
        <v>293</v>
      </c>
      <c r="J301" s="1" t="str">
        <f t="shared" si="35"/>
        <v>293 cell</v>
      </c>
      <c r="K301" s="1">
        <f t="shared" si="39"/>
        <v>104245</v>
      </c>
      <c r="L301" s="1">
        <f>Table3[[#This Row],[Num]]*$K$4</f>
        <v>104601</v>
      </c>
      <c r="M301" s="33" t="str">
        <f>TEXT(Table3[[#This Row],[Cell''s Range Start]],"0,00")&amp;" - "&amp;TEXT(Table3[[#This Row],[Cell''s Range End]],"0,00")</f>
        <v>104245,00 - 104601,00</v>
      </c>
      <c r="N301" s="31">
        <v>104316</v>
      </c>
      <c r="O301">
        <f t="shared" si="36"/>
        <v>1544728256</v>
      </c>
      <c r="P301" t="str">
        <f t="shared" si="37"/>
        <v>91845,13 - 98192,13</v>
      </c>
      <c r="S301" t="e">
        <f t="shared" ca="1" si="38"/>
        <v>#VALUE!</v>
      </c>
    </row>
    <row r="302" spans="9:19" x14ac:dyDescent="0.25">
      <c r="I302" s="1">
        <f t="shared" si="40"/>
        <v>294</v>
      </c>
      <c r="J302" s="1" t="str">
        <f t="shared" si="35"/>
        <v>294 cell</v>
      </c>
      <c r="K302" s="1">
        <f t="shared" si="39"/>
        <v>104602</v>
      </c>
      <c r="L302" s="1">
        <f>Table3[[#This Row],[Num]]*$K$4</f>
        <v>104958</v>
      </c>
      <c r="M302" s="33" t="str">
        <f>TEXT(Table3[[#This Row],[Cell''s Range Start]],"0,00")&amp;" - "&amp;TEXT(Table3[[#This Row],[Cell''s Range End]],"0,00")</f>
        <v>104602,00 - 104958,00</v>
      </c>
      <c r="N302" s="31">
        <v>104955</v>
      </c>
      <c r="O302">
        <f t="shared" si="36"/>
        <v>1544728256</v>
      </c>
      <c r="P302" t="str">
        <f t="shared" si="37"/>
        <v>91845,13 - 98192,13</v>
      </c>
      <c r="S302" t="e">
        <f t="shared" ca="1" si="38"/>
        <v>#VALUE!</v>
      </c>
    </row>
    <row r="303" spans="9:19" x14ac:dyDescent="0.25">
      <c r="I303" s="1">
        <f t="shared" si="40"/>
        <v>295</v>
      </c>
      <c r="J303" s="1" t="str">
        <f t="shared" si="35"/>
        <v>295 cell</v>
      </c>
      <c r="K303" s="1">
        <f t="shared" si="39"/>
        <v>104959</v>
      </c>
      <c r="L303" s="1">
        <f>Table3[[#This Row],[Num]]*$K$4</f>
        <v>105315</v>
      </c>
      <c r="M303" s="33" t="str">
        <f>TEXT(Table3[[#This Row],[Cell''s Range Start]],"0,00")&amp;" - "&amp;TEXT(Table3[[#This Row],[Cell''s Range End]],"0,00")</f>
        <v>104959,00 - 105315,00</v>
      </c>
      <c r="N303" s="31">
        <v>105158</v>
      </c>
      <c r="O303">
        <f t="shared" si="36"/>
        <v>1544728256</v>
      </c>
      <c r="P303" t="str">
        <f t="shared" si="37"/>
        <v>91845,13 - 98192,13</v>
      </c>
      <c r="S303" t="e">
        <f t="shared" ca="1" si="38"/>
        <v>#VALUE!</v>
      </c>
    </row>
    <row r="304" spans="9:19" x14ac:dyDescent="0.25">
      <c r="I304" s="1">
        <f t="shared" si="40"/>
        <v>296</v>
      </c>
      <c r="J304" s="1" t="str">
        <f t="shared" si="35"/>
        <v>296 cell</v>
      </c>
      <c r="K304" s="1">
        <f t="shared" si="39"/>
        <v>105316</v>
      </c>
      <c r="L304" s="1">
        <f>Table3[[#This Row],[Num]]*$K$4</f>
        <v>105672</v>
      </c>
      <c r="M304" s="33" t="str">
        <f>TEXT(Table3[[#This Row],[Cell''s Range Start]],"0,00")&amp;" - "&amp;TEXT(Table3[[#This Row],[Cell''s Range End]],"0,00")</f>
        <v>105316,00 - 105672,00</v>
      </c>
      <c r="N304" s="31">
        <v>105543</v>
      </c>
      <c r="O304">
        <f t="shared" si="36"/>
        <v>1666441527</v>
      </c>
      <c r="P304" t="str">
        <f t="shared" si="37"/>
        <v>98193,13 - 105418,13</v>
      </c>
      <c r="S304" t="e">
        <f t="shared" ca="1" si="38"/>
        <v>#VALUE!</v>
      </c>
    </row>
    <row r="305" spans="9:19" x14ac:dyDescent="0.25">
      <c r="I305" s="1">
        <f t="shared" si="40"/>
        <v>297</v>
      </c>
      <c r="J305" s="1" t="str">
        <f t="shared" si="35"/>
        <v>297 cell</v>
      </c>
      <c r="K305" s="1">
        <f t="shared" si="39"/>
        <v>105673</v>
      </c>
      <c r="L305" s="1">
        <f>Table3[[#This Row],[Num]]*$K$4</f>
        <v>106029</v>
      </c>
      <c r="M305" s="33" t="str">
        <f>TEXT(Table3[[#This Row],[Cell''s Range Start]],"0,00")&amp;" - "&amp;TEXT(Table3[[#This Row],[Cell''s Range End]],"0,00")</f>
        <v>105673,00 - 106029,00</v>
      </c>
      <c r="N305" s="31">
        <v>105953</v>
      </c>
      <c r="O305">
        <f t="shared" si="36"/>
        <v>1666441527</v>
      </c>
      <c r="P305" t="str">
        <f t="shared" si="37"/>
        <v>98193,13 - 105418,13</v>
      </c>
      <c r="S305" t="e">
        <f t="shared" ca="1" si="38"/>
        <v>#VALUE!</v>
      </c>
    </row>
    <row r="306" spans="9:19" x14ac:dyDescent="0.25">
      <c r="I306" s="1">
        <f t="shared" si="40"/>
        <v>298</v>
      </c>
      <c r="J306" s="1" t="str">
        <f t="shared" si="35"/>
        <v>298 cell</v>
      </c>
      <c r="K306" s="1">
        <f t="shared" si="39"/>
        <v>106030</v>
      </c>
      <c r="L306" s="1">
        <f>Table3[[#This Row],[Num]]*$K$4</f>
        <v>106386</v>
      </c>
      <c r="M306" s="33" t="str">
        <f>TEXT(Table3[[#This Row],[Cell''s Range Start]],"0,00")&amp;" - "&amp;TEXT(Table3[[#This Row],[Cell''s Range End]],"0,00")</f>
        <v>106030,00 - 106386,00</v>
      </c>
      <c r="N306" s="31">
        <v>106352</v>
      </c>
      <c r="O306">
        <f t="shared" si="36"/>
        <v>1666441527</v>
      </c>
      <c r="P306" t="str">
        <f t="shared" si="37"/>
        <v>98193,13 - 105418,13</v>
      </c>
      <c r="S306" t="e">
        <f t="shared" ca="1" si="38"/>
        <v>#VALUE!</v>
      </c>
    </row>
    <row r="307" spans="9:19" x14ac:dyDescent="0.25">
      <c r="I307" s="1">
        <f t="shared" si="40"/>
        <v>299</v>
      </c>
      <c r="J307" s="1" t="str">
        <f t="shared" si="35"/>
        <v>299 cell</v>
      </c>
      <c r="K307" s="1">
        <f t="shared" si="39"/>
        <v>106387</v>
      </c>
      <c r="L307" s="1">
        <f>Table3[[#This Row],[Num]]*$K$4</f>
        <v>106743</v>
      </c>
      <c r="M307" s="33" t="str">
        <f>TEXT(Table3[[#This Row],[Cell''s Range Start]],"0,00")&amp;" - "&amp;TEXT(Table3[[#This Row],[Cell''s Range End]],"0,00")</f>
        <v>106387,00 - 106743,00</v>
      </c>
      <c r="N307" s="31">
        <v>106395</v>
      </c>
      <c r="O307">
        <f t="shared" si="36"/>
        <v>1666441527</v>
      </c>
      <c r="P307" t="str">
        <f t="shared" si="37"/>
        <v>98193,13 - 105418,13</v>
      </c>
      <c r="S307" t="e">
        <f t="shared" ca="1" si="38"/>
        <v>#VALUE!</v>
      </c>
    </row>
    <row r="308" spans="9:19" x14ac:dyDescent="0.25">
      <c r="I308" s="1">
        <f t="shared" si="40"/>
        <v>300</v>
      </c>
      <c r="J308" s="1" t="str">
        <f t="shared" si="35"/>
        <v>300 cell</v>
      </c>
      <c r="K308" s="1">
        <f t="shared" si="39"/>
        <v>106744</v>
      </c>
      <c r="L308" s="1">
        <f>Table3[[#This Row],[Num]]*$K$4</f>
        <v>107100</v>
      </c>
      <c r="M308" s="33" t="str">
        <f>TEXT(Table3[[#This Row],[Cell''s Range Start]],"0,00")&amp;" - "&amp;TEXT(Table3[[#This Row],[Cell''s Range End]],"0,00")</f>
        <v>106744,00 - 107100,00</v>
      </c>
      <c r="N308" s="31">
        <v>107053</v>
      </c>
      <c r="O308">
        <f t="shared" si="36"/>
        <v>1666441527</v>
      </c>
      <c r="P308" t="str">
        <f t="shared" si="37"/>
        <v>98193,13 - 105418,13</v>
      </c>
      <c r="S308" t="e">
        <f t="shared" ca="1" si="38"/>
        <v>#VALUE!</v>
      </c>
    </row>
    <row r="309" spans="9:19" x14ac:dyDescent="0.25">
      <c r="I309" s="1">
        <f t="shared" si="40"/>
        <v>301</v>
      </c>
      <c r="J309" s="1" t="str">
        <f t="shared" si="35"/>
        <v>301 cell</v>
      </c>
      <c r="K309" s="1">
        <f t="shared" si="39"/>
        <v>107101</v>
      </c>
      <c r="L309" s="1">
        <f>Table3[[#This Row],[Num]]*$K$4</f>
        <v>107457</v>
      </c>
      <c r="M309" s="33" t="str">
        <f>TEXT(Table3[[#This Row],[Cell''s Range Start]],"0,00")&amp;" - "&amp;TEXT(Table3[[#This Row],[Cell''s Range End]],"0,00")</f>
        <v>107101,00 - 107457,00</v>
      </c>
      <c r="N309" s="31">
        <v>107432</v>
      </c>
      <c r="O309">
        <f t="shared" si="36"/>
        <v>1666441527</v>
      </c>
      <c r="P309" t="str">
        <f t="shared" si="37"/>
        <v>98193,13 - 105418,13</v>
      </c>
      <c r="S309" t="e">
        <f t="shared" ca="1" si="38"/>
        <v>#VALUE!</v>
      </c>
    </row>
    <row r="310" spans="9:19" x14ac:dyDescent="0.25">
      <c r="I310" s="1">
        <f t="shared" si="40"/>
        <v>302</v>
      </c>
      <c r="J310" s="1" t="str">
        <f t="shared" si="35"/>
        <v>302 cell</v>
      </c>
      <c r="K310" s="1">
        <f t="shared" si="39"/>
        <v>107458</v>
      </c>
      <c r="L310" s="1">
        <f>Table3[[#This Row],[Num]]*$K$4</f>
        <v>107814</v>
      </c>
      <c r="M310" s="33" t="str">
        <f>TEXT(Table3[[#This Row],[Cell''s Range Start]],"0,00")&amp;" - "&amp;TEXT(Table3[[#This Row],[Cell''s Range End]],"0,00")</f>
        <v>107458,00 - 107814,00</v>
      </c>
      <c r="N310" s="31">
        <v>107743</v>
      </c>
      <c r="O310">
        <f t="shared" si="36"/>
        <v>1666441527</v>
      </c>
      <c r="P310" t="str">
        <f t="shared" si="37"/>
        <v>98193,13 - 105418,13</v>
      </c>
      <c r="S310" t="e">
        <f t="shared" ca="1" si="38"/>
        <v>#VALUE!</v>
      </c>
    </row>
    <row r="311" spans="9:19" x14ac:dyDescent="0.25">
      <c r="I311" s="1">
        <f t="shared" si="40"/>
        <v>303</v>
      </c>
      <c r="J311" s="1" t="str">
        <f t="shared" si="35"/>
        <v>303 cell</v>
      </c>
      <c r="K311" s="1">
        <f t="shared" si="39"/>
        <v>107815</v>
      </c>
      <c r="L311" s="1">
        <f>Table3[[#This Row],[Num]]*$K$4</f>
        <v>108171</v>
      </c>
      <c r="M311" s="33" t="str">
        <f>TEXT(Table3[[#This Row],[Cell''s Range Start]],"0,00")&amp;" - "&amp;TEXT(Table3[[#This Row],[Cell''s Range End]],"0,00")</f>
        <v>107815,00 - 108171,00</v>
      </c>
      <c r="N311" s="31">
        <v>107946</v>
      </c>
      <c r="O311">
        <f t="shared" si="36"/>
        <v>1666441527</v>
      </c>
      <c r="P311" t="str">
        <f t="shared" si="37"/>
        <v>98193,13 - 105418,13</v>
      </c>
      <c r="S311" t="e">
        <f t="shared" ca="1" si="38"/>
        <v>#VALUE!</v>
      </c>
    </row>
    <row r="312" spans="9:19" x14ac:dyDescent="0.25">
      <c r="I312" s="1">
        <f t="shared" si="40"/>
        <v>304</v>
      </c>
      <c r="J312" s="1" t="str">
        <f t="shared" si="35"/>
        <v>304 cell</v>
      </c>
      <c r="K312" s="1">
        <f t="shared" si="39"/>
        <v>108172</v>
      </c>
      <c r="L312" s="1">
        <f>Table3[[#This Row],[Num]]*$K$4</f>
        <v>108528</v>
      </c>
      <c r="M312" s="33" t="str">
        <f>TEXT(Table3[[#This Row],[Cell''s Range Start]],"0,00")&amp;" - "&amp;TEXT(Table3[[#This Row],[Cell''s Range End]],"0,00")</f>
        <v>108172,00 - 108528,00</v>
      </c>
      <c r="N312" s="31">
        <v>108494</v>
      </c>
      <c r="O312">
        <f t="shared" si="36"/>
        <v>1666441527</v>
      </c>
      <c r="P312" t="str">
        <f t="shared" si="37"/>
        <v>98193,13 - 105418,13</v>
      </c>
      <c r="S312" t="e">
        <f t="shared" ca="1" si="38"/>
        <v>#VALUE!</v>
      </c>
    </row>
    <row r="313" spans="9:19" x14ac:dyDescent="0.25">
      <c r="I313" s="1">
        <f t="shared" si="40"/>
        <v>305</v>
      </c>
      <c r="J313" s="1" t="str">
        <f t="shared" si="35"/>
        <v>305 cell</v>
      </c>
      <c r="K313" s="1">
        <f t="shared" si="39"/>
        <v>108529</v>
      </c>
      <c r="L313" s="1">
        <f>Table3[[#This Row],[Num]]*$K$4</f>
        <v>108885</v>
      </c>
      <c r="M313" s="33" t="str">
        <f>TEXT(Table3[[#This Row],[Cell''s Range Start]],"0,00")&amp;" - "&amp;TEXT(Table3[[#This Row],[Cell''s Range End]],"0,00")</f>
        <v>108529,00 - 108885,00</v>
      </c>
      <c r="N313" s="31">
        <v>108881</v>
      </c>
      <c r="O313">
        <f t="shared" si="36"/>
        <v>1666441527</v>
      </c>
      <c r="P313" t="str">
        <f t="shared" si="37"/>
        <v>98193,13 - 105418,13</v>
      </c>
      <c r="S313" t="e">
        <f t="shared" ca="1" si="38"/>
        <v>#VALUE!</v>
      </c>
    </row>
    <row r="314" spans="9:19" x14ac:dyDescent="0.25">
      <c r="I314" s="1">
        <f t="shared" si="40"/>
        <v>306</v>
      </c>
      <c r="J314" s="1" t="str">
        <f t="shared" si="35"/>
        <v>306 cell</v>
      </c>
      <c r="K314" s="1">
        <f t="shared" si="39"/>
        <v>108886</v>
      </c>
      <c r="L314" s="1">
        <f>Table3[[#This Row],[Num]]*$K$4</f>
        <v>109242</v>
      </c>
      <c r="M314" s="33" t="str">
        <f>TEXT(Table3[[#This Row],[Cell''s Range Start]],"0,00")&amp;" - "&amp;TEXT(Table3[[#This Row],[Cell''s Range End]],"0,00")</f>
        <v>108886,00 - 109242,00</v>
      </c>
      <c r="N314" s="31">
        <v>109062</v>
      </c>
      <c r="O314">
        <f t="shared" si="36"/>
        <v>1666441527</v>
      </c>
      <c r="P314" t="str">
        <f t="shared" si="37"/>
        <v>98193,13 - 105418,13</v>
      </c>
      <c r="S314" t="e">
        <f t="shared" ca="1" si="38"/>
        <v>#VALUE!</v>
      </c>
    </row>
    <row r="315" spans="9:19" x14ac:dyDescent="0.25">
      <c r="I315" s="1">
        <f t="shared" si="40"/>
        <v>307</v>
      </c>
      <c r="J315" s="1" t="str">
        <f t="shared" si="35"/>
        <v>307 cell</v>
      </c>
      <c r="K315" s="1">
        <f t="shared" si="39"/>
        <v>109243</v>
      </c>
      <c r="L315" s="1">
        <f>Table3[[#This Row],[Num]]*$K$4</f>
        <v>109599</v>
      </c>
      <c r="M315" s="33" t="str">
        <f>TEXT(Table3[[#This Row],[Cell''s Range Start]],"0,00")&amp;" - "&amp;TEXT(Table3[[#This Row],[Cell''s Range End]],"0,00")</f>
        <v>109243,00 - 109599,00</v>
      </c>
      <c r="N315" s="31">
        <v>109273</v>
      </c>
      <c r="O315">
        <f t="shared" si="36"/>
        <v>1666441527</v>
      </c>
      <c r="P315" t="str">
        <f t="shared" si="37"/>
        <v>98193,13 - 105418,13</v>
      </c>
      <c r="S315" t="e">
        <f t="shared" ca="1" si="38"/>
        <v>#VALUE!</v>
      </c>
    </row>
    <row r="316" spans="9:19" x14ac:dyDescent="0.25">
      <c r="I316" s="1">
        <f t="shared" si="40"/>
        <v>308</v>
      </c>
      <c r="J316" s="1" t="str">
        <f t="shared" si="35"/>
        <v>308 cell</v>
      </c>
      <c r="K316" s="1">
        <f t="shared" si="39"/>
        <v>109600</v>
      </c>
      <c r="L316" s="1">
        <f>Table3[[#This Row],[Num]]*$K$4</f>
        <v>109956</v>
      </c>
      <c r="M316" s="33" t="str">
        <f>TEXT(Table3[[#This Row],[Cell''s Range Start]],"0,00")&amp;" - "&amp;TEXT(Table3[[#This Row],[Cell''s Range End]],"0,00")</f>
        <v>109600,00 - 109956,00</v>
      </c>
      <c r="N316" s="31">
        <v>109938</v>
      </c>
      <c r="O316">
        <f t="shared" si="36"/>
        <v>1666441527</v>
      </c>
      <c r="P316" t="str">
        <f t="shared" si="37"/>
        <v>98193,13 - 105418,13</v>
      </c>
      <c r="S316" t="e">
        <f t="shared" ca="1" si="38"/>
        <v>#VALUE!</v>
      </c>
    </row>
    <row r="317" spans="9:19" x14ac:dyDescent="0.25">
      <c r="I317" s="1">
        <f t="shared" si="40"/>
        <v>309</v>
      </c>
      <c r="J317" s="1" t="str">
        <f t="shared" si="35"/>
        <v>309 cell</v>
      </c>
      <c r="K317" s="1">
        <f t="shared" si="39"/>
        <v>109957</v>
      </c>
      <c r="L317" s="1">
        <f>Table3[[#This Row],[Num]]*$K$4</f>
        <v>110313</v>
      </c>
      <c r="M317" s="33" t="str">
        <f>TEXT(Table3[[#This Row],[Cell''s Range Start]],"0,00")&amp;" - "&amp;TEXT(Table3[[#This Row],[Cell''s Range End]],"0,00")</f>
        <v>109957,00 - 110313,00</v>
      </c>
      <c r="N317" s="31">
        <v>110066</v>
      </c>
      <c r="O317">
        <f t="shared" si="36"/>
        <v>1666441527</v>
      </c>
      <c r="P317" t="str">
        <f t="shared" si="37"/>
        <v>98193,13 - 105418,13</v>
      </c>
      <c r="S317" t="e">
        <f t="shared" ca="1" si="38"/>
        <v>#VALUE!</v>
      </c>
    </row>
    <row r="318" spans="9:19" x14ac:dyDescent="0.25">
      <c r="I318" s="1">
        <f t="shared" si="40"/>
        <v>310</v>
      </c>
      <c r="J318" s="1" t="str">
        <f t="shared" si="35"/>
        <v>310 cell</v>
      </c>
      <c r="K318" s="1">
        <f t="shared" si="39"/>
        <v>110314</v>
      </c>
      <c r="L318" s="1">
        <f>Table3[[#This Row],[Num]]*$K$4</f>
        <v>110670</v>
      </c>
      <c r="M318" s="33" t="str">
        <f>TEXT(Table3[[#This Row],[Cell''s Range Start]],"0,00")&amp;" - "&amp;TEXT(Table3[[#This Row],[Cell''s Range End]],"0,00")</f>
        <v>110314,00 - 110670,00</v>
      </c>
      <c r="N318" s="31">
        <v>110342</v>
      </c>
      <c r="O318">
        <f t="shared" si="36"/>
        <v>1666441527</v>
      </c>
      <c r="P318" t="str">
        <f t="shared" si="37"/>
        <v>98193,13 - 105418,13</v>
      </c>
      <c r="S318" t="e">
        <f t="shared" ca="1" si="38"/>
        <v>#VALUE!</v>
      </c>
    </row>
    <row r="319" spans="9:19" x14ac:dyDescent="0.25">
      <c r="I319" s="1">
        <f t="shared" si="40"/>
        <v>311</v>
      </c>
      <c r="J319" s="1" t="str">
        <f t="shared" si="35"/>
        <v>311 cell</v>
      </c>
      <c r="K319" s="1">
        <f t="shared" si="39"/>
        <v>110671</v>
      </c>
      <c r="L319" s="1">
        <f>Table3[[#This Row],[Num]]*$K$4</f>
        <v>111027</v>
      </c>
      <c r="M319" s="33" t="str">
        <f>TEXT(Table3[[#This Row],[Cell''s Range Start]],"0,00")&amp;" - "&amp;TEXT(Table3[[#This Row],[Cell''s Range End]],"0,00")</f>
        <v>110671,00 - 111027,00</v>
      </c>
      <c r="N319" s="31">
        <v>110971</v>
      </c>
      <c r="O319">
        <f t="shared" si="36"/>
        <v>1702975198</v>
      </c>
      <c r="P319" t="str">
        <f t="shared" si="37"/>
        <v>105419,13 - 110845,13</v>
      </c>
      <c r="S319" t="e">
        <f t="shared" ca="1" si="38"/>
        <v>#VALUE!</v>
      </c>
    </row>
    <row r="320" spans="9:19" x14ac:dyDescent="0.25">
      <c r="I320" s="1">
        <f t="shared" si="40"/>
        <v>312</v>
      </c>
      <c r="J320" s="1" t="str">
        <f t="shared" si="35"/>
        <v>312 cell</v>
      </c>
      <c r="K320" s="1">
        <f t="shared" si="39"/>
        <v>111028</v>
      </c>
      <c r="L320" s="1">
        <f>Table3[[#This Row],[Num]]*$K$4</f>
        <v>111384</v>
      </c>
      <c r="M320" s="33" t="str">
        <f>TEXT(Table3[[#This Row],[Cell''s Range Start]],"0,00")&amp;" - "&amp;TEXT(Table3[[#This Row],[Cell''s Range End]],"0,00")</f>
        <v>111028,00 - 111384,00</v>
      </c>
      <c r="N320" s="31">
        <v>111264</v>
      </c>
      <c r="O320">
        <f t="shared" si="36"/>
        <v>1702975198</v>
      </c>
      <c r="P320" t="str">
        <f t="shared" si="37"/>
        <v>105419,13 - 110845,13</v>
      </c>
      <c r="S320" t="e">
        <f t="shared" ca="1" si="38"/>
        <v>#VALUE!</v>
      </c>
    </row>
    <row r="321" spans="9:19" x14ac:dyDescent="0.25">
      <c r="I321" s="1">
        <f t="shared" si="40"/>
        <v>313</v>
      </c>
      <c r="J321" s="1" t="str">
        <f t="shared" si="35"/>
        <v>313 cell</v>
      </c>
      <c r="K321" s="1">
        <f t="shared" si="39"/>
        <v>111385</v>
      </c>
      <c r="L321" s="1">
        <f>Table3[[#This Row],[Num]]*$K$4</f>
        <v>111741</v>
      </c>
      <c r="M321" s="33" t="str">
        <f>TEXT(Table3[[#This Row],[Cell''s Range Start]],"0,00")&amp;" - "&amp;TEXT(Table3[[#This Row],[Cell''s Range End]],"0,00")</f>
        <v>111385,00 - 111741,00</v>
      </c>
      <c r="N321" s="31">
        <v>111513</v>
      </c>
      <c r="O321">
        <f t="shared" si="36"/>
        <v>1702975198</v>
      </c>
      <c r="P321" t="str">
        <f t="shared" si="37"/>
        <v>105419,13 - 110845,13</v>
      </c>
      <c r="S321" t="e">
        <f t="shared" ca="1" si="38"/>
        <v>#VALUE!</v>
      </c>
    </row>
    <row r="322" spans="9:19" x14ac:dyDescent="0.25">
      <c r="I322" s="1">
        <f t="shared" si="40"/>
        <v>314</v>
      </c>
      <c r="J322" s="1" t="str">
        <f t="shared" si="35"/>
        <v>314 cell</v>
      </c>
      <c r="K322" s="1">
        <f t="shared" si="39"/>
        <v>111742</v>
      </c>
      <c r="L322" s="1">
        <f>Table3[[#This Row],[Num]]*$K$4</f>
        <v>112098</v>
      </c>
      <c r="M322" s="33" t="str">
        <f>TEXT(Table3[[#This Row],[Cell''s Range Start]],"0,00")&amp;" - "&amp;TEXT(Table3[[#This Row],[Cell''s Range End]],"0,00")</f>
        <v>111742,00 - 112098,00</v>
      </c>
      <c r="N322" s="31">
        <v>111850</v>
      </c>
      <c r="O322">
        <f t="shared" si="36"/>
        <v>1702975198</v>
      </c>
      <c r="P322" t="str">
        <f t="shared" si="37"/>
        <v>105419,13 - 110845,13</v>
      </c>
      <c r="S322" t="e">
        <f t="shared" ca="1" si="38"/>
        <v>#VALUE!</v>
      </c>
    </row>
    <row r="323" spans="9:19" x14ac:dyDescent="0.25">
      <c r="I323" s="1">
        <f t="shared" si="40"/>
        <v>315</v>
      </c>
      <c r="J323" s="1" t="str">
        <f t="shared" si="35"/>
        <v>315 cell</v>
      </c>
      <c r="K323" s="1">
        <f t="shared" si="39"/>
        <v>112099</v>
      </c>
      <c r="L323" s="1">
        <f>Table3[[#This Row],[Num]]*$K$4</f>
        <v>112455</v>
      </c>
      <c r="M323" s="33" t="str">
        <f>TEXT(Table3[[#This Row],[Cell''s Range Start]],"0,00")&amp;" - "&amp;TEXT(Table3[[#This Row],[Cell''s Range End]],"0,00")</f>
        <v>112099,00 - 112455,00</v>
      </c>
      <c r="N323" s="31">
        <v>112337</v>
      </c>
      <c r="O323">
        <f t="shared" si="36"/>
        <v>1702975198</v>
      </c>
      <c r="P323" t="str">
        <f t="shared" si="37"/>
        <v>105419,13 - 110845,13</v>
      </c>
      <c r="S323" t="e">
        <f t="shared" ca="1" si="38"/>
        <v>#VALUE!</v>
      </c>
    </row>
    <row r="324" spans="9:19" x14ac:dyDescent="0.25">
      <c r="I324" s="1">
        <f t="shared" si="40"/>
        <v>316</v>
      </c>
      <c r="J324" s="1" t="str">
        <f t="shared" si="35"/>
        <v>316 cell</v>
      </c>
      <c r="K324" s="1">
        <f t="shared" si="39"/>
        <v>112456</v>
      </c>
      <c r="L324" s="1">
        <f>Table3[[#This Row],[Num]]*$K$4</f>
        <v>112812</v>
      </c>
      <c r="M324" s="33" t="str">
        <f>TEXT(Table3[[#This Row],[Cell''s Range Start]],"0,00")&amp;" - "&amp;TEXT(Table3[[#This Row],[Cell''s Range End]],"0,00")</f>
        <v>112456,00 - 112812,00</v>
      </c>
      <c r="N324" s="31">
        <v>112525</v>
      </c>
      <c r="O324">
        <f t="shared" si="36"/>
        <v>1702975198</v>
      </c>
      <c r="P324" t="str">
        <f t="shared" si="37"/>
        <v>105419,13 - 110845,13</v>
      </c>
      <c r="S324" t="e">
        <f t="shared" ca="1" si="38"/>
        <v>#VALUE!</v>
      </c>
    </row>
    <row r="325" spans="9:19" x14ac:dyDescent="0.25">
      <c r="I325" s="1">
        <f t="shared" si="40"/>
        <v>317</v>
      </c>
      <c r="J325" s="1" t="str">
        <f t="shared" si="35"/>
        <v>317 cell</v>
      </c>
      <c r="K325" s="1">
        <f t="shared" si="39"/>
        <v>112813</v>
      </c>
      <c r="L325" s="1">
        <f>Table3[[#This Row],[Num]]*$K$4</f>
        <v>113169</v>
      </c>
      <c r="M325" s="33" t="str">
        <f>TEXT(Table3[[#This Row],[Cell''s Range Start]],"0,00")&amp;" - "&amp;TEXT(Table3[[#This Row],[Cell''s Range End]],"0,00")</f>
        <v>112813,00 - 113169,00</v>
      </c>
      <c r="N325" s="31">
        <v>112868</v>
      </c>
      <c r="O325">
        <f t="shared" si="36"/>
        <v>1702975198</v>
      </c>
      <c r="P325" t="str">
        <f t="shared" si="37"/>
        <v>105419,13 - 110845,13</v>
      </c>
      <c r="S325" t="e">
        <f t="shared" ca="1" si="38"/>
        <v>#VALUE!</v>
      </c>
    </row>
    <row r="326" spans="9:19" x14ac:dyDescent="0.25">
      <c r="I326" s="1">
        <f t="shared" si="40"/>
        <v>318</v>
      </c>
      <c r="J326" s="1" t="str">
        <f t="shared" ref="J326:J365" si="41">I326&amp;" cell"</f>
        <v>318 cell</v>
      </c>
      <c r="K326" s="1">
        <f t="shared" si="39"/>
        <v>113170</v>
      </c>
      <c r="L326" s="1">
        <f>Table3[[#This Row],[Num]]*$K$4</f>
        <v>113526</v>
      </c>
      <c r="M326" s="33" t="str">
        <f>TEXT(Table3[[#This Row],[Cell''s Range Start]],"0,00")&amp;" - "&amp;TEXT(Table3[[#This Row],[Cell''s Range End]],"0,00")</f>
        <v>113170,00 - 113526,00</v>
      </c>
      <c r="N326" s="31">
        <v>113458</v>
      </c>
      <c r="O326">
        <f t="shared" si="36"/>
        <v>1702975198</v>
      </c>
      <c r="P326" t="str">
        <f t="shared" si="37"/>
        <v>105419,13 - 110845,13</v>
      </c>
      <c r="S326" t="e">
        <f t="shared" ca="1" si="38"/>
        <v>#VALUE!</v>
      </c>
    </row>
    <row r="327" spans="9:19" x14ac:dyDescent="0.25">
      <c r="I327" s="1">
        <f t="shared" si="40"/>
        <v>319</v>
      </c>
      <c r="J327" s="1" t="str">
        <f t="shared" si="41"/>
        <v>319 cell</v>
      </c>
      <c r="K327" s="1">
        <f t="shared" si="39"/>
        <v>113527</v>
      </c>
      <c r="L327" s="1">
        <f>Table3[[#This Row],[Num]]*$K$4</f>
        <v>113883</v>
      </c>
      <c r="M327" s="33" t="str">
        <f>TEXT(Table3[[#This Row],[Cell''s Range Start]],"0,00")&amp;" - "&amp;TEXT(Table3[[#This Row],[Cell''s Range End]],"0,00")</f>
        <v>113527,00 - 113883,00</v>
      </c>
      <c r="N327" s="31">
        <v>113630</v>
      </c>
      <c r="O327">
        <f t="shared" si="36"/>
        <v>1702975198</v>
      </c>
      <c r="P327" t="str">
        <f t="shared" si="37"/>
        <v>105419,13 - 110845,13</v>
      </c>
      <c r="S327" t="e">
        <f t="shared" ca="1" si="38"/>
        <v>#VALUE!</v>
      </c>
    </row>
    <row r="328" spans="9:19" x14ac:dyDescent="0.25">
      <c r="I328" s="1">
        <f t="shared" si="40"/>
        <v>320</v>
      </c>
      <c r="J328" s="1" t="str">
        <f t="shared" si="41"/>
        <v>320 cell</v>
      </c>
      <c r="K328" s="1">
        <f t="shared" si="39"/>
        <v>113884</v>
      </c>
      <c r="L328" s="1">
        <f>Table3[[#This Row],[Num]]*$K$4</f>
        <v>114240</v>
      </c>
      <c r="M328" s="33" t="str">
        <f>TEXT(Table3[[#This Row],[Cell''s Range Start]],"0,00")&amp;" - "&amp;TEXT(Table3[[#This Row],[Cell''s Range End]],"0,00")</f>
        <v>113884,00 - 114240,00</v>
      </c>
      <c r="N328" s="31">
        <v>114166</v>
      </c>
      <c r="O328">
        <f t="shared" si="36"/>
        <v>1702975198</v>
      </c>
      <c r="P328" t="str">
        <f t="shared" si="37"/>
        <v>105419,13 - 110845,13</v>
      </c>
      <c r="S328" t="e">
        <f t="shared" ca="1" si="38"/>
        <v>#VALUE!</v>
      </c>
    </row>
    <row r="329" spans="9:19" x14ac:dyDescent="0.25">
      <c r="I329" s="1">
        <f t="shared" si="40"/>
        <v>321</v>
      </c>
      <c r="J329" s="1" t="str">
        <f t="shared" si="41"/>
        <v>321 cell</v>
      </c>
      <c r="K329" s="1">
        <f t="shared" si="39"/>
        <v>114241</v>
      </c>
      <c r="L329" s="1">
        <f>Table3[[#This Row],[Num]]*$K$4</f>
        <v>114597</v>
      </c>
      <c r="M329" s="33" t="str">
        <f>TEXT(Table3[[#This Row],[Cell''s Range Start]],"0,00")&amp;" - "&amp;TEXT(Table3[[#This Row],[Cell''s Range End]],"0,00")</f>
        <v>114241,00 - 114597,00</v>
      </c>
      <c r="N329" s="31">
        <v>114472</v>
      </c>
      <c r="O329">
        <f t="shared" si="36"/>
        <v>1702975198</v>
      </c>
      <c r="P329" t="str">
        <f t="shared" si="37"/>
        <v>105419,13 - 110845,13</v>
      </c>
      <c r="S329" t="e">
        <f t="shared" ca="1" si="38"/>
        <v>#VALUE!</v>
      </c>
    </row>
    <row r="330" spans="9:19" x14ac:dyDescent="0.25">
      <c r="I330" s="1">
        <f t="shared" si="40"/>
        <v>322</v>
      </c>
      <c r="J330" s="1" t="str">
        <f t="shared" si="41"/>
        <v>322 cell</v>
      </c>
      <c r="K330" s="1">
        <f t="shared" si="39"/>
        <v>114598</v>
      </c>
      <c r="L330" s="1">
        <f>Table3[[#This Row],[Num]]*$K$4</f>
        <v>114954</v>
      </c>
      <c r="M330" s="33" t="str">
        <f>TEXT(Table3[[#This Row],[Cell''s Range Start]],"0,00")&amp;" - "&amp;TEXT(Table3[[#This Row],[Cell''s Range End]],"0,00")</f>
        <v>114598,00 - 114954,00</v>
      </c>
      <c r="N330" s="31">
        <v>114759</v>
      </c>
      <c r="O330">
        <f t="shared" ref="O330:O365" si="42">VLOOKUP(N330,$D$2:$G$100,4,TRUE)</f>
        <v>1702975198</v>
      </c>
      <c r="P330" t="str">
        <f t="shared" ref="P330:P365" si="43">VLOOKUP(N330,$E$2:$G$100,2,TRUE)</f>
        <v>105419,13 - 110845,13</v>
      </c>
      <c r="S330" t="e">
        <f t="shared" ref="S330:S365" ca="1" si="44">RANDBETWEEN(L330,M330)</f>
        <v>#VALUE!</v>
      </c>
    </row>
    <row r="331" spans="9:19" x14ac:dyDescent="0.25">
      <c r="I331" s="1">
        <f t="shared" si="40"/>
        <v>323</v>
      </c>
      <c r="J331" s="1" t="str">
        <f t="shared" si="41"/>
        <v>323 cell</v>
      </c>
      <c r="K331" s="1">
        <f t="shared" ref="K331:K365" si="45">L330+1</f>
        <v>114955</v>
      </c>
      <c r="L331" s="1">
        <f>Table3[[#This Row],[Num]]*$K$4</f>
        <v>115311</v>
      </c>
      <c r="M331" s="33" t="str">
        <f>TEXT(Table3[[#This Row],[Cell''s Range Start]],"0,00")&amp;" - "&amp;TEXT(Table3[[#This Row],[Cell''s Range End]],"0,00")</f>
        <v>114955,00 - 115311,00</v>
      </c>
      <c r="N331" s="31">
        <v>115159</v>
      </c>
      <c r="O331">
        <f t="shared" si="42"/>
        <v>1702975198</v>
      </c>
      <c r="P331" t="str">
        <f t="shared" si="43"/>
        <v>105419,13 - 110845,13</v>
      </c>
      <c r="S331" t="e">
        <f t="shared" ca="1" si="44"/>
        <v>#VALUE!</v>
      </c>
    </row>
    <row r="332" spans="9:19" x14ac:dyDescent="0.25">
      <c r="I332" s="1">
        <f t="shared" si="40"/>
        <v>324</v>
      </c>
      <c r="J332" s="1" t="str">
        <f t="shared" si="41"/>
        <v>324 cell</v>
      </c>
      <c r="K332" s="1">
        <f t="shared" si="45"/>
        <v>115312</v>
      </c>
      <c r="L332" s="1">
        <f>Table3[[#This Row],[Num]]*$K$4</f>
        <v>115668</v>
      </c>
      <c r="M332" s="33" t="str">
        <f>TEXT(Table3[[#This Row],[Cell''s Range Start]],"0,00")&amp;" - "&amp;TEXT(Table3[[#This Row],[Cell''s Range End]],"0,00")</f>
        <v>115312,00 - 115668,00</v>
      </c>
      <c r="N332" s="31">
        <v>115624</v>
      </c>
      <c r="O332">
        <f t="shared" si="42"/>
        <v>1702975198</v>
      </c>
      <c r="P332" t="str">
        <f t="shared" si="43"/>
        <v>105419,13 - 110845,13</v>
      </c>
      <c r="S332" t="e">
        <f t="shared" ca="1" si="44"/>
        <v>#VALUE!</v>
      </c>
    </row>
    <row r="333" spans="9:19" x14ac:dyDescent="0.25">
      <c r="I333" s="1">
        <f t="shared" si="40"/>
        <v>325</v>
      </c>
      <c r="J333" s="1" t="str">
        <f t="shared" si="41"/>
        <v>325 cell</v>
      </c>
      <c r="K333" s="1">
        <f t="shared" si="45"/>
        <v>115669</v>
      </c>
      <c r="L333" s="1">
        <f>Table3[[#This Row],[Num]]*$K$4</f>
        <v>116025</v>
      </c>
      <c r="M333" s="33" t="str">
        <f>TEXT(Table3[[#This Row],[Cell''s Range Start]],"0,00")&amp;" - "&amp;TEXT(Table3[[#This Row],[Cell''s Range End]],"0,00")</f>
        <v>115669,00 - 116025,00</v>
      </c>
      <c r="N333" s="31">
        <v>115980</v>
      </c>
      <c r="O333">
        <f t="shared" si="42"/>
        <v>1702975198</v>
      </c>
      <c r="P333" t="str">
        <f t="shared" si="43"/>
        <v>105419,13 - 110845,13</v>
      </c>
      <c r="S333" t="e">
        <f t="shared" ca="1" si="44"/>
        <v>#VALUE!</v>
      </c>
    </row>
    <row r="334" spans="9:19" x14ac:dyDescent="0.25">
      <c r="I334" s="1">
        <f t="shared" si="40"/>
        <v>326</v>
      </c>
      <c r="J334" s="1" t="str">
        <f t="shared" si="41"/>
        <v>326 cell</v>
      </c>
      <c r="K334" s="1">
        <f t="shared" si="45"/>
        <v>116026</v>
      </c>
      <c r="L334" s="1">
        <f>Table3[[#This Row],[Num]]*$K$4</f>
        <v>116382</v>
      </c>
      <c r="M334" s="33" t="str">
        <f>TEXT(Table3[[#This Row],[Cell''s Range Start]],"0,00")&amp;" - "&amp;TEXT(Table3[[#This Row],[Cell''s Range End]],"0,00")</f>
        <v>116026,00 - 116382,00</v>
      </c>
      <c r="N334" s="31">
        <v>116148</v>
      </c>
      <c r="O334">
        <f t="shared" si="42"/>
        <v>1702975198</v>
      </c>
      <c r="P334" t="str">
        <f t="shared" si="43"/>
        <v>105419,13 - 110845,13</v>
      </c>
      <c r="S334" t="e">
        <f t="shared" ca="1" si="44"/>
        <v>#VALUE!</v>
      </c>
    </row>
    <row r="335" spans="9:19" x14ac:dyDescent="0.25">
      <c r="I335" s="1">
        <f t="shared" si="40"/>
        <v>327</v>
      </c>
      <c r="J335" s="1" t="str">
        <f t="shared" si="41"/>
        <v>327 cell</v>
      </c>
      <c r="K335" s="1">
        <f t="shared" si="45"/>
        <v>116383</v>
      </c>
      <c r="L335" s="1">
        <f>Table3[[#This Row],[Num]]*$K$4</f>
        <v>116739</v>
      </c>
      <c r="M335" s="33" t="str">
        <f>TEXT(Table3[[#This Row],[Cell''s Range Start]],"0,00")&amp;" - "&amp;TEXT(Table3[[#This Row],[Cell''s Range End]],"0,00")</f>
        <v>116383,00 - 116739,00</v>
      </c>
      <c r="N335" s="31">
        <v>116407</v>
      </c>
      <c r="O335">
        <f t="shared" si="42"/>
        <v>1702975198</v>
      </c>
      <c r="P335" t="str">
        <f t="shared" si="43"/>
        <v>105419,13 - 110845,13</v>
      </c>
      <c r="S335" t="e">
        <f t="shared" ca="1" si="44"/>
        <v>#VALUE!</v>
      </c>
    </row>
    <row r="336" spans="9:19" x14ac:dyDescent="0.25">
      <c r="I336" s="1">
        <f t="shared" si="40"/>
        <v>328</v>
      </c>
      <c r="J336" s="1" t="str">
        <f t="shared" si="41"/>
        <v>328 cell</v>
      </c>
      <c r="K336" s="1">
        <f t="shared" si="45"/>
        <v>116740</v>
      </c>
      <c r="L336" s="1">
        <f>Table3[[#This Row],[Num]]*$K$4</f>
        <v>117096</v>
      </c>
      <c r="M336" s="33" t="str">
        <f>TEXT(Table3[[#This Row],[Cell''s Range Start]],"0,00")&amp;" - "&amp;TEXT(Table3[[#This Row],[Cell''s Range End]],"0,00")</f>
        <v>116740,00 - 117096,00</v>
      </c>
      <c r="N336" s="31">
        <v>116827</v>
      </c>
      <c r="O336">
        <f t="shared" si="42"/>
        <v>1702975198</v>
      </c>
      <c r="P336" t="str">
        <f t="shared" si="43"/>
        <v>105419,13 - 110845,13</v>
      </c>
      <c r="S336" t="e">
        <f t="shared" ca="1" si="44"/>
        <v>#VALUE!</v>
      </c>
    </row>
    <row r="337" spans="9:19" x14ac:dyDescent="0.25">
      <c r="I337" s="1">
        <f t="shared" si="40"/>
        <v>329</v>
      </c>
      <c r="J337" s="1" t="str">
        <f t="shared" si="41"/>
        <v>329 cell</v>
      </c>
      <c r="K337" s="1">
        <f t="shared" si="45"/>
        <v>117097</v>
      </c>
      <c r="L337" s="1">
        <f>Table3[[#This Row],[Num]]*$K$4</f>
        <v>117453</v>
      </c>
      <c r="M337" s="33" t="str">
        <f>TEXT(Table3[[#This Row],[Cell''s Range Start]],"0,00")&amp;" - "&amp;TEXT(Table3[[#This Row],[Cell''s Range End]],"0,00")</f>
        <v>117097,00 - 117453,00</v>
      </c>
      <c r="N337" s="31">
        <v>117150</v>
      </c>
      <c r="O337">
        <f t="shared" si="42"/>
        <v>1702975198</v>
      </c>
      <c r="P337" t="str">
        <f t="shared" si="43"/>
        <v>105419,13 - 110845,13</v>
      </c>
      <c r="S337" t="e">
        <f t="shared" ca="1" si="44"/>
        <v>#VALUE!</v>
      </c>
    </row>
    <row r="338" spans="9:19" x14ac:dyDescent="0.25">
      <c r="I338" s="1">
        <f t="shared" si="40"/>
        <v>330</v>
      </c>
      <c r="J338" s="1" t="str">
        <f t="shared" si="41"/>
        <v>330 cell</v>
      </c>
      <c r="K338" s="1">
        <f t="shared" si="45"/>
        <v>117454</v>
      </c>
      <c r="L338" s="1">
        <f>Table3[[#This Row],[Num]]*$K$4</f>
        <v>117810</v>
      </c>
      <c r="M338" s="33" t="str">
        <f>TEXT(Table3[[#This Row],[Cell''s Range Start]],"0,00")&amp;" - "&amp;TEXT(Table3[[#This Row],[Cell''s Range End]],"0,00")</f>
        <v>117454,00 - 117810,00</v>
      </c>
      <c r="N338" s="31">
        <v>117709</v>
      </c>
      <c r="O338">
        <f t="shared" si="42"/>
        <v>1702975198</v>
      </c>
      <c r="P338" t="str">
        <f t="shared" si="43"/>
        <v>105419,13 - 110845,13</v>
      </c>
      <c r="S338" t="e">
        <f t="shared" ca="1" si="44"/>
        <v>#VALUE!</v>
      </c>
    </row>
    <row r="339" spans="9:19" x14ac:dyDescent="0.25">
      <c r="I339" s="1">
        <f t="shared" si="40"/>
        <v>331</v>
      </c>
      <c r="J339" s="1" t="str">
        <f t="shared" si="41"/>
        <v>331 cell</v>
      </c>
      <c r="K339" s="1">
        <f t="shared" si="45"/>
        <v>117811</v>
      </c>
      <c r="L339" s="1">
        <f>Table3[[#This Row],[Num]]*$K$4</f>
        <v>118167</v>
      </c>
      <c r="M339" s="33" t="str">
        <f>TEXT(Table3[[#This Row],[Cell''s Range Start]],"0,00")&amp;" - "&amp;TEXT(Table3[[#This Row],[Cell''s Range End]],"0,00")</f>
        <v>117811,00 - 118167,00</v>
      </c>
      <c r="N339" s="31">
        <v>118029</v>
      </c>
      <c r="O339">
        <f t="shared" si="42"/>
        <v>1702975198</v>
      </c>
      <c r="P339" t="str">
        <f t="shared" si="43"/>
        <v>105419,13 - 110845,13</v>
      </c>
      <c r="S339" t="e">
        <f t="shared" ca="1" si="44"/>
        <v>#VALUE!</v>
      </c>
    </row>
    <row r="340" spans="9:19" x14ac:dyDescent="0.25">
      <c r="I340" s="1">
        <f t="shared" si="40"/>
        <v>332</v>
      </c>
      <c r="J340" s="1" t="str">
        <f t="shared" si="41"/>
        <v>332 cell</v>
      </c>
      <c r="K340" s="1">
        <f t="shared" si="45"/>
        <v>118168</v>
      </c>
      <c r="L340" s="1">
        <f>Table3[[#This Row],[Num]]*$K$4</f>
        <v>118524</v>
      </c>
      <c r="M340" s="33" t="str">
        <f>TEXT(Table3[[#This Row],[Cell''s Range Start]],"0,00")&amp;" - "&amp;TEXT(Table3[[#This Row],[Cell''s Range End]],"0,00")</f>
        <v>118168,00 - 118524,00</v>
      </c>
      <c r="N340" s="31">
        <v>118358</v>
      </c>
      <c r="O340">
        <f t="shared" si="42"/>
        <v>1702975198</v>
      </c>
      <c r="P340" t="str">
        <f t="shared" si="43"/>
        <v>105419,13 - 110845,13</v>
      </c>
      <c r="S340" t="e">
        <f t="shared" ca="1" si="44"/>
        <v>#VALUE!</v>
      </c>
    </row>
    <row r="341" spans="9:19" x14ac:dyDescent="0.25">
      <c r="I341" s="1">
        <f t="shared" si="40"/>
        <v>333</v>
      </c>
      <c r="J341" s="1" t="str">
        <f t="shared" si="41"/>
        <v>333 cell</v>
      </c>
      <c r="K341" s="1">
        <f t="shared" si="45"/>
        <v>118525</v>
      </c>
      <c r="L341" s="1">
        <f>Table3[[#This Row],[Num]]*$K$4</f>
        <v>118881</v>
      </c>
      <c r="M341" s="33" t="str">
        <f>TEXT(Table3[[#This Row],[Cell''s Range Start]],"0,00")&amp;" - "&amp;TEXT(Table3[[#This Row],[Cell''s Range End]],"0,00")</f>
        <v>118525,00 - 118881,00</v>
      </c>
      <c r="N341" s="31">
        <v>118820</v>
      </c>
      <c r="O341">
        <f t="shared" si="42"/>
        <v>1702975198</v>
      </c>
      <c r="P341" t="str">
        <f t="shared" si="43"/>
        <v>105419,13 - 110845,13</v>
      </c>
      <c r="S341" t="e">
        <f t="shared" ca="1" si="44"/>
        <v>#VALUE!</v>
      </c>
    </row>
    <row r="342" spans="9:19" x14ac:dyDescent="0.25">
      <c r="I342" s="1">
        <f t="shared" si="40"/>
        <v>334</v>
      </c>
      <c r="J342" s="1" t="str">
        <f t="shared" si="41"/>
        <v>334 cell</v>
      </c>
      <c r="K342" s="1">
        <f t="shared" si="45"/>
        <v>118882</v>
      </c>
      <c r="L342" s="1">
        <f>Table3[[#This Row],[Num]]*$K$4</f>
        <v>119238</v>
      </c>
      <c r="M342" s="33" t="str">
        <f>TEXT(Table3[[#This Row],[Cell''s Range Start]],"0,00")&amp;" - "&amp;TEXT(Table3[[#This Row],[Cell''s Range End]],"0,00")</f>
        <v>118882,00 - 119238,00</v>
      </c>
      <c r="N342" s="31">
        <v>119229</v>
      </c>
      <c r="O342">
        <f t="shared" si="42"/>
        <v>1702975198</v>
      </c>
      <c r="P342" t="str">
        <f t="shared" si="43"/>
        <v>105419,13 - 110845,13</v>
      </c>
      <c r="S342" t="e">
        <f t="shared" ca="1" si="44"/>
        <v>#VALUE!</v>
      </c>
    </row>
    <row r="343" spans="9:19" x14ac:dyDescent="0.25">
      <c r="I343" s="1">
        <f t="shared" si="40"/>
        <v>335</v>
      </c>
      <c r="J343" s="1" t="str">
        <f t="shared" si="41"/>
        <v>335 cell</v>
      </c>
      <c r="K343" s="1">
        <f t="shared" si="45"/>
        <v>119239</v>
      </c>
      <c r="L343" s="1">
        <f>Table3[[#This Row],[Num]]*$K$4</f>
        <v>119595</v>
      </c>
      <c r="M343" s="33" t="str">
        <f>TEXT(Table3[[#This Row],[Cell''s Range Start]],"0,00")&amp;" - "&amp;TEXT(Table3[[#This Row],[Cell''s Range End]],"0,00")</f>
        <v>119239,00 - 119595,00</v>
      </c>
      <c r="N343" s="31">
        <v>119307</v>
      </c>
      <c r="O343">
        <f t="shared" si="42"/>
        <v>1702975198</v>
      </c>
      <c r="P343" t="str">
        <f t="shared" si="43"/>
        <v>105419,13 - 110845,13</v>
      </c>
      <c r="S343" t="e">
        <f t="shared" ca="1" si="44"/>
        <v>#VALUE!</v>
      </c>
    </row>
    <row r="344" spans="9:19" x14ac:dyDescent="0.25">
      <c r="I344" s="1">
        <f t="shared" si="40"/>
        <v>336</v>
      </c>
      <c r="J344" s="1" t="str">
        <f t="shared" si="41"/>
        <v>336 cell</v>
      </c>
      <c r="K344" s="1">
        <f t="shared" si="45"/>
        <v>119596</v>
      </c>
      <c r="L344" s="1">
        <f>Table3[[#This Row],[Num]]*$K$4</f>
        <v>119952</v>
      </c>
      <c r="M344" s="33" t="str">
        <f>TEXT(Table3[[#This Row],[Cell''s Range Start]],"0,00")&amp;" - "&amp;TEXT(Table3[[#This Row],[Cell''s Range End]],"0,00")</f>
        <v>119596,00 - 119952,00</v>
      </c>
      <c r="N344" s="31">
        <v>119709</v>
      </c>
      <c r="O344">
        <f t="shared" si="42"/>
        <v>1748015447</v>
      </c>
      <c r="P344" t="str">
        <f t="shared" si="43"/>
        <v>110846,13 - 119489,13</v>
      </c>
      <c r="S344" t="e">
        <f t="shared" ca="1" si="44"/>
        <v>#VALUE!</v>
      </c>
    </row>
    <row r="345" spans="9:19" x14ac:dyDescent="0.25">
      <c r="I345" s="1">
        <f t="shared" si="40"/>
        <v>337</v>
      </c>
      <c r="J345" s="1" t="str">
        <f t="shared" si="41"/>
        <v>337 cell</v>
      </c>
      <c r="K345" s="1">
        <f t="shared" si="45"/>
        <v>119953</v>
      </c>
      <c r="L345" s="1">
        <f>Table3[[#This Row],[Num]]*$K$4</f>
        <v>120309</v>
      </c>
      <c r="M345" s="33" t="str">
        <f>TEXT(Table3[[#This Row],[Cell''s Range Start]],"0,00")&amp;" - "&amp;TEXT(Table3[[#This Row],[Cell''s Range End]],"0,00")</f>
        <v>119953,00 - 120309,00</v>
      </c>
      <c r="N345" s="31">
        <v>120286</v>
      </c>
      <c r="O345">
        <f t="shared" si="42"/>
        <v>1748015447</v>
      </c>
      <c r="P345" t="str">
        <f t="shared" si="43"/>
        <v>110846,13 - 119489,13</v>
      </c>
      <c r="S345" t="e">
        <f t="shared" ca="1" si="44"/>
        <v>#VALUE!</v>
      </c>
    </row>
    <row r="346" spans="9:19" x14ac:dyDescent="0.25">
      <c r="I346" s="1">
        <f t="shared" si="40"/>
        <v>338</v>
      </c>
      <c r="J346" s="1" t="str">
        <f t="shared" si="41"/>
        <v>338 cell</v>
      </c>
      <c r="K346" s="1">
        <f t="shared" si="45"/>
        <v>120310</v>
      </c>
      <c r="L346" s="1">
        <f>Table3[[#This Row],[Num]]*$K$4</f>
        <v>120666</v>
      </c>
      <c r="M346" s="33" t="str">
        <f>TEXT(Table3[[#This Row],[Cell''s Range Start]],"0,00")&amp;" - "&amp;TEXT(Table3[[#This Row],[Cell''s Range End]],"0,00")</f>
        <v>120310,00 - 120666,00</v>
      </c>
      <c r="N346" s="31">
        <v>120389</v>
      </c>
      <c r="O346">
        <f t="shared" si="42"/>
        <v>1748015447</v>
      </c>
      <c r="P346" t="str">
        <f t="shared" si="43"/>
        <v>110846,13 - 119489,13</v>
      </c>
      <c r="S346" t="e">
        <f t="shared" ca="1" si="44"/>
        <v>#VALUE!</v>
      </c>
    </row>
    <row r="347" spans="9:19" x14ac:dyDescent="0.25">
      <c r="I347" s="1">
        <f t="shared" si="40"/>
        <v>339</v>
      </c>
      <c r="J347" s="1" t="str">
        <f t="shared" si="41"/>
        <v>339 cell</v>
      </c>
      <c r="K347" s="1">
        <f t="shared" si="45"/>
        <v>120667</v>
      </c>
      <c r="L347" s="1">
        <f>Table3[[#This Row],[Num]]*$K$4</f>
        <v>121023</v>
      </c>
      <c r="M347" s="33" t="str">
        <f>TEXT(Table3[[#This Row],[Cell''s Range Start]],"0,00")&amp;" - "&amp;TEXT(Table3[[#This Row],[Cell''s Range End]],"0,00")</f>
        <v>120667,00 - 121023,00</v>
      </c>
      <c r="N347" s="31">
        <v>120853</v>
      </c>
      <c r="O347">
        <f t="shared" si="42"/>
        <v>1748015447</v>
      </c>
      <c r="P347" t="str">
        <f t="shared" si="43"/>
        <v>110846,13 - 119489,13</v>
      </c>
      <c r="S347" t="e">
        <f t="shared" ca="1" si="44"/>
        <v>#VALUE!</v>
      </c>
    </row>
    <row r="348" spans="9:19" x14ac:dyDescent="0.25">
      <c r="I348" s="1">
        <f t="shared" ref="I348:I360" si="46">I347+1</f>
        <v>340</v>
      </c>
      <c r="J348" s="1" t="str">
        <f t="shared" si="41"/>
        <v>340 cell</v>
      </c>
      <c r="K348" s="1">
        <f t="shared" si="45"/>
        <v>121024</v>
      </c>
      <c r="L348" s="1">
        <f>Table3[[#This Row],[Num]]*$K$4</f>
        <v>121380</v>
      </c>
      <c r="M348" s="33" t="str">
        <f>TEXT(Table3[[#This Row],[Cell''s Range Start]],"0,00")&amp;" - "&amp;TEXT(Table3[[#This Row],[Cell''s Range End]],"0,00")</f>
        <v>121024,00 - 121380,00</v>
      </c>
      <c r="N348" s="31">
        <v>121212</v>
      </c>
      <c r="O348">
        <f t="shared" si="42"/>
        <v>1748015447</v>
      </c>
      <c r="P348" t="str">
        <f t="shared" si="43"/>
        <v>110846,13 - 119489,13</v>
      </c>
      <c r="S348" t="e">
        <f t="shared" ca="1" si="44"/>
        <v>#VALUE!</v>
      </c>
    </row>
    <row r="349" spans="9:19" x14ac:dyDescent="0.25">
      <c r="I349" s="1">
        <f t="shared" si="46"/>
        <v>341</v>
      </c>
      <c r="J349" s="1" t="str">
        <f t="shared" si="41"/>
        <v>341 cell</v>
      </c>
      <c r="K349" s="1">
        <f t="shared" si="45"/>
        <v>121381</v>
      </c>
      <c r="L349" s="1">
        <f>Table3[[#This Row],[Num]]*$K$4</f>
        <v>121737</v>
      </c>
      <c r="M349" s="33" t="str">
        <f>TEXT(Table3[[#This Row],[Cell''s Range Start]],"0,00")&amp;" - "&amp;TEXT(Table3[[#This Row],[Cell''s Range End]],"0,00")</f>
        <v>121381,00 - 121737,00</v>
      </c>
      <c r="N349" s="31">
        <v>121552</v>
      </c>
      <c r="O349">
        <f t="shared" si="42"/>
        <v>1748015447</v>
      </c>
      <c r="P349" t="str">
        <f t="shared" si="43"/>
        <v>110846,13 - 119489,13</v>
      </c>
      <c r="S349" t="e">
        <f t="shared" ca="1" si="44"/>
        <v>#VALUE!</v>
      </c>
    </row>
    <row r="350" spans="9:19" x14ac:dyDescent="0.25">
      <c r="I350" s="1">
        <f t="shared" si="46"/>
        <v>342</v>
      </c>
      <c r="J350" s="1" t="str">
        <f t="shared" si="41"/>
        <v>342 cell</v>
      </c>
      <c r="K350" s="1">
        <f t="shared" si="45"/>
        <v>121738</v>
      </c>
      <c r="L350" s="1">
        <f>Table3[[#This Row],[Num]]*$K$4</f>
        <v>122094</v>
      </c>
      <c r="M350" s="33" t="str">
        <f>TEXT(Table3[[#This Row],[Cell''s Range Start]],"0,00")&amp;" - "&amp;TEXT(Table3[[#This Row],[Cell''s Range End]],"0,00")</f>
        <v>121738,00 - 122094,00</v>
      </c>
      <c r="N350" s="31">
        <v>122061</v>
      </c>
      <c r="O350">
        <f t="shared" si="42"/>
        <v>1748015447</v>
      </c>
      <c r="P350" t="str">
        <f t="shared" si="43"/>
        <v>110846,13 - 119489,13</v>
      </c>
      <c r="S350" t="e">
        <f t="shared" ca="1" si="44"/>
        <v>#VALUE!</v>
      </c>
    </row>
    <row r="351" spans="9:19" x14ac:dyDescent="0.25">
      <c r="I351" s="1">
        <f t="shared" si="46"/>
        <v>343</v>
      </c>
      <c r="J351" s="1" t="str">
        <f t="shared" si="41"/>
        <v>343 cell</v>
      </c>
      <c r="K351" s="1">
        <f t="shared" si="45"/>
        <v>122095</v>
      </c>
      <c r="L351" s="1">
        <f>Table3[[#This Row],[Num]]*$K$4</f>
        <v>122451</v>
      </c>
      <c r="M351" s="33" t="str">
        <f>TEXT(Table3[[#This Row],[Cell''s Range Start]],"0,00")&amp;" - "&amp;TEXT(Table3[[#This Row],[Cell''s Range End]],"0,00")</f>
        <v>122095,00 - 122451,00</v>
      </c>
      <c r="N351" s="31">
        <v>122239</v>
      </c>
      <c r="O351">
        <f t="shared" si="42"/>
        <v>1748015447</v>
      </c>
      <c r="P351" t="str">
        <f t="shared" si="43"/>
        <v>110846,13 - 119489,13</v>
      </c>
      <c r="S351" t="e">
        <f t="shared" ca="1" si="44"/>
        <v>#VALUE!</v>
      </c>
    </row>
    <row r="352" spans="9:19" x14ac:dyDescent="0.25">
      <c r="I352" s="1">
        <f t="shared" si="46"/>
        <v>344</v>
      </c>
      <c r="J352" s="1" t="str">
        <f t="shared" si="41"/>
        <v>344 cell</v>
      </c>
      <c r="K352" s="1">
        <f t="shared" si="45"/>
        <v>122452</v>
      </c>
      <c r="L352" s="1">
        <f>Table3[[#This Row],[Num]]*$K$4</f>
        <v>122808</v>
      </c>
      <c r="M352" s="33" t="str">
        <f>TEXT(Table3[[#This Row],[Cell''s Range Start]],"0,00")&amp;" - "&amp;TEXT(Table3[[#This Row],[Cell''s Range End]],"0,00")</f>
        <v>122452,00 - 122808,00</v>
      </c>
      <c r="N352" s="31">
        <v>122552</v>
      </c>
      <c r="O352">
        <f t="shared" si="42"/>
        <v>1748015447</v>
      </c>
      <c r="P352" t="str">
        <f t="shared" si="43"/>
        <v>110846,13 - 119489,13</v>
      </c>
      <c r="S352" t="e">
        <f t="shared" ca="1" si="44"/>
        <v>#VALUE!</v>
      </c>
    </row>
    <row r="353" spans="9:19" x14ac:dyDescent="0.25">
      <c r="I353" s="1">
        <f t="shared" si="46"/>
        <v>345</v>
      </c>
      <c r="J353" s="1" t="str">
        <f t="shared" si="41"/>
        <v>345 cell</v>
      </c>
      <c r="K353" s="1">
        <f t="shared" si="45"/>
        <v>122809</v>
      </c>
      <c r="L353" s="1">
        <f>Table3[[#This Row],[Num]]*$K$4</f>
        <v>123165</v>
      </c>
      <c r="M353" s="33" t="str">
        <f>TEXT(Table3[[#This Row],[Cell''s Range Start]],"0,00")&amp;" - "&amp;TEXT(Table3[[#This Row],[Cell''s Range End]],"0,00")</f>
        <v>122809,00 - 123165,00</v>
      </c>
      <c r="N353" s="31">
        <v>123049</v>
      </c>
      <c r="O353">
        <f t="shared" si="42"/>
        <v>1748015447</v>
      </c>
      <c r="P353" t="str">
        <f t="shared" si="43"/>
        <v>110846,13 - 119489,13</v>
      </c>
      <c r="S353" t="e">
        <f t="shared" ca="1" si="44"/>
        <v>#VALUE!</v>
      </c>
    </row>
    <row r="354" spans="9:19" x14ac:dyDescent="0.25">
      <c r="I354" s="1">
        <f t="shared" si="46"/>
        <v>346</v>
      </c>
      <c r="J354" s="1" t="str">
        <f t="shared" si="41"/>
        <v>346 cell</v>
      </c>
      <c r="K354" s="1">
        <f t="shared" si="45"/>
        <v>123166</v>
      </c>
      <c r="L354" s="1">
        <f>Table3[[#This Row],[Num]]*$K$4</f>
        <v>123522</v>
      </c>
      <c r="M354" s="33" t="str">
        <f>TEXT(Table3[[#This Row],[Cell''s Range Start]],"0,00")&amp;" - "&amp;TEXT(Table3[[#This Row],[Cell''s Range End]],"0,00")</f>
        <v>123166,00 - 123522,00</v>
      </c>
      <c r="N354" s="31">
        <v>123476</v>
      </c>
      <c r="O354">
        <f t="shared" si="42"/>
        <v>1748015447</v>
      </c>
      <c r="P354" t="str">
        <f t="shared" si="43"/>
        <v>110846,13 - 119489,13</v>
      </c>
      <c r="S354" t="e">
        <f t="shared" ca="1" si="44"/>
        <v>#VALUE!</v>
      </c>
    </row>
    <row r="355" spans="9:19" x14ac:dyDescent="0.25">
      <c r="I355" s="1">
        <f t="shared" si="46"/>
        <v>347</v>
      </c>
      <c r="J355" s="1" t="str">
        <f t="shared" si="41"/>
        <v>347 cell</v>
      </c>
      <c r="K355" s="1">
        <f t="shared" si="45"/>
        <v>123523</v>
      </c>
      <c r="L355" s="1">
        <f>Table3[[#This Row],[Num]]*$K$4</f>
        <v>123879</v>
      </c>
      <c r="M355" s="33" t="str">
        <f>TEXT(Table3[[#This Row],[Cell''s Range Start]],"0,00")&amp;" - "&amp;TEXT(Table3[[#This Row],[Cell''s Range End]],"0,00")</f>
        <v>123523,00 - 123879,00</v>
      </c>
      <c r="N355" s="31">
        <v>123536</v>
      </c>
      <c r="O355">
        <f t="shared" si="42"/>
        <v>1748015447</v>
      </c>
      <c r="P355" t="str">
        <f t="shared" si="43"/>
        <v>110846,13 - 119489,13</v>
      </c>
      <c r="S355" t="e">
        <f t="shared" ca="1" si="44"/>
        <v>#VALUE!</v>
      </c>
    </row>
    <row r="356" spans="9:19" x14ac:dyDescent="0.25">
      <c r="I356" s="1">
        <f t="shared" si="46"/>
        <v>348</v>
      </c>
      <c r="J356" s="1" t="str">
        <f t="shared" si="41"/>
        <v>348 cell</v>
      </c>
      <c r="K356" s="1">
        <f t="shared" si="45"/>
        <v>123880</v>
      </c>
      <c r="L356" s="1">
        <f>Table3[[#This Row],[Num]]*$K$4</f>
        <v>124236</v>
      </c>
      <c r="M356" s="33" t="str">
        <f>TEXT(Table3[[#This Row],[Cell''s Range Start]],"0,00")&amp;" - "&amp;TEXT(Table3[[#This Row],[Cell''s Range End]],"0,00")</f>
        <v>123880,00 - 124236,00</v>
      </c>
      <c r="N356" s="31">
        <v>124010</v>
      </c>
      <c r="O356">
        <f t="shared" si="42"/>
        <v>1748015447</v>
      </c>
      <c r="P356" t="str">
        <f t="shared" si="43"/>
        <v>110846,13 - 119489,13</v>
      </c>
      <c r="S356" t="e">
        <f t="shared" ca="1" si="44"/>
        <v>#VALUE!</v>
      </c>
    </row>
    <row r="357" spans="9:19" x14ac:dyDescent="0.25">
      <c r="I357" s="1">
        <f t="shared" si="46"/>
        <v>349</v>
      </c>
      <c r="J357" s="1" t="str">
        <f t="shared" si="41"/>
        <v>349 cell</v>
      </c>
      <c r="K357" s="1">
        <f t="shared" si="45"/>
        <v>124237</v>
      </c>
      <c r="L357" s="1">
        <f>Table3[[#This Row],[Num]]*$K$4</f>
        <v>124593</v>
      </c>
      <c r="M357" s="33" t="str">
        <f>TEXT(Table3[[#This Row],[Cell''s Range Start]],"0,00")&amp;" - "&amp;TEXT(Table3[[#This Row],[Cell''s Range End]],"0,00")</f>
        <v>124237,00 - 124593,00</v>
      </c>
      <c r="N357" s="31">
        <v>124258</v>
      </c>
      <c r="O357">
        <f t="shared" si="42"/>
        <v>1748015447</v>
      </c>
      <c r="P357" t="str">
        <f t="shared" si="43"/>
        <v>110846,13 - 119489,13</v>
      </c>
      <c r="S357" t="e">
        <f t="shared" ca="1" si="44"/>
        <v>#VALUE!</v>
      </c>
    </row>
    <row r="358" spans="9:19" x14ac:dyDescent="0.25">
      <c r="I358" s="1">
        <f t="shared" si="46"/>
        <v>350</v>
      </c>
      <c r="J358" s="1" t="str">
        <f t="shared" si="41"/>
        <v>350 cell</v>
      </c>
      <c r="K358" s="1">
        <f t="shared" si="45"/>
        <v>124594</v>
      </c>
      <c r="L358" s="1">
        <f>Table3[[#This Row],[Num]]*$K$4</f>
        <v>124950</v>
      </c>
      <c r="M358" s="33" t="str">
        <f>TEXT(Table3[[#This Row],[Cell''s Range Start]],"0,00")&amp;" - "&amp;TEXT(Table3[[#This Row],[Cell''s Range End]],"0,00")</f>
        <v>124594,00 - 124950,00</v>
      </c>
      <c r="N358" s="31">
        <v>124796</v>
      </c>
      <c r="O358">
        <f t="shared" si="42"/>
        <v>1748015447</v>
      </c>
      <c r="P358" t="str">
        <f t="shared" si="43"/>
        <v>110846,13 - 119489,13</v>
      </c>
      <c r="S358" t="e">
        <f t="shared" ca="1" si="44"/>
        <v>#VALUE!</v>
      </c>
    </row>
    <row r="359" spans="9:19" x14ac:dyDescent="0.25">
      <c r="I359" s="1">
        <f t="shared" si="46"/>
        <v>351</v>
      </c>
      <c r="J359" s="1" t="str">
        <f t="shared" si="41"/>
        <v>351 cell</v>
      </c>
      <c r="K359" s="1">
        <f t="shared" si="45"/>
        <v>124951</v>
      </c>
      <c r="L359" s="1">
        <f>Table3[[#This Row],[Num]]*$K$4</f>
        <v>125307</v>
      </c>
      <c r="M359" s="33" t="str">
        <f>TEXT(Table3[[#This Row],[Cell''s Range Start]],"0,00")&amp;" - "&amp;TEXT(Table3[[#This Row],[Cell''s Range End]],"0,00")</f>
        <v>124951,00 - 125307,00</v>
      </c>
      <c r="N359" s="31">
        <v>125292</v>
      </c>
      <c r="O359">
        <f t="shared" si="42"/>
        <v>1748015447</v>
      </c>
      <c r="P359" t="str">
        <f t="shared" si="43"/>
        <v>110846,13 - 119489,13</v>
      </c>
      <c r="S359" t="e">
        <f t="shared" ca="1" si="44"/>
        <v>#VALUE!</v>
      </c>
    </row>
    <row r="360" spans="9:19" x14ac:dyDescent="0.25">
      <c r="I360" s="1">
        <f t="shared" si="46"/>
        <v>352</v>
      </c>
      <c r="J360" s="1" t="str">
        <f t="shared" si="41"/>
        <v>352 cell</v>
      </c>
      <c r="K360" s="1">
        <f t="shared" si="45"/>
        <v>125308</v>
      </c>
      <c r="L360" s="1">
        <f>Table3[[#This Row],[Num]]*$K$4</f>
        <v>125664</v>
      </c>
      <c r="M360" s="33" t="str">
        <f>TEXT(Table3[[#This Row],[Cell''s Range Start]],"0,00")&amp;" - "&amp;TEXT(Table3[[#This Row],[Cell''s Range End]],"0,00")</f>
        <v>125308,00 - 125664,00</v>
      </c>
      <c r="N360" s="31">
        <v>125463</v>
      </c>
      <c r="O360">
        <f t="shared" si="42"/>
        <v>1748015447</v>
      </c>
      <c r="P360" t="str">
        <f t="shared" si="43"/>
        <v>110846,13 - 119489,13</v>
      </c>
      <c r="S360" t="e">
        <f t="shared" ca="1" si="44"/>
        <v>#VALUE!</v>
      </c>
    </row>
    <row r="361" spans="9:19" x14ac:dyDescent="0.25">
      <c r="I361" s="1">
        <f t="shared" ref="I361:I365" si="47">I360+1</f>
        <v>353</v>
      </c>
      <c r="J361" s="1" t="str">
        <f t="shared" si="41"/>
        <v>353 cell</v>
      </c>
      <c r="K361" s="1">
        <f t="shared" si="45"/>
        <v>125665</v>
      </c>
      <c r="L361" s="1">
        <f>Table3[[#This Row],[Num]]*$K$4</f>
        <v>126021</v>
      </c>
      <c r="M361" s="33" t="str">
        <f>TEXT(Table3[[#This Row],[Cell''s Range Start]],"0,00")&amp;" - "&amp;TEXT(Table3[[#This Row],[Cell''s Range End]],"0,00")</f>
        <v>125665,00 - 126021,00</v>
      </c>
      <c r="N361" s="31">
        <v>125669</v>
      </c>
      <c r="O361">
        <f t="shared" si="42"/>
        <v>1748015447</v>
      </c>
      <c r="P361" t="str">
        <f t="shared" si="43"/>
        <v>110846,13 - 119489,13</v>
      </c>
      <c r="S361" t="e">
        <f t="shared" ca="1" si="44"/>
        <v>#VALUE!</v>
      </c>
    </row>
    <row r="362" spans="9:19" x14ac:dyDescent="0.25">
      <c r="I362" s="1">
        <f t="shared" si="47"/>
        <v>354</v>
      </c>
      <c r="J362" s="1" t="str">
        <f t="shared" si="41"/>
        <v>354 cell</v>
      </c>
      <c r="K362" s="1">
        <f t="shared" si="45"/>
        <v>126022</v>
      </c>
      <c r="L362" s="1">
        <f>Table3[[#This Row],[Num]]*$K$4</f>
        <v>126378</v>
      </c>
      <c r="M362" s="33" t="str">
        <f>TEXT(Table3[[#This Row],[Cell''s Range Start]],"0,00")&amp;" - "&amp;TEXT(Table3[[#This Row],[Cell''s Range End]],"0,00")</f>
        <v>126022,00 - 126378,00</v>
      </c>
      <c r="N362" s="31">
        <v>126174</v>
      </c>
      <c r="O362">
        <f t="shared" si="42"/>
        <v>1748015447</v>
      </c>
      <c r="P362" t="str">
        <f t="shared" si="43"/>
        <v>110846,13 - 119489,13</v>
      </c>
      <c r="S362" t="e">
        <f t="shared" ca="1" si="44"/>
        <v>#VALUE!</v>
      </c>
    </row>
    <row r="363" spans="9:19" x14ac:dyDescent="0.25">
      <c r="I363" s="1">
        <f t="shared" si="47"/>
        <v>355</v>
      </c>
      <c r="J363" s="1" t="str">
        <f t="shared" si="41"/>
        <v>355 cell</v>
      </c>
      <c r="K363" s="1">
        <f t="shared" si="45"/>
        <v>126379</v>
      </c>
      <c r="L363" s="1">
        <f>Table3[[#This Row],[Num]]*$K$4</f>
        <v>126735</v>
      </c>
      <c r="M363" s="33" t="str">
        <f>TEXT(Table3[[#This Row],[Cell''s Range Start]],"0,00")&amp;" - "&amp;TEXT(Table3[[#This Row],[Cell''s Range End]],"0,00")</f>
        <v>126379,00 - 126735,00</v>
      </c>
      <c r="N363" s="31">
        <v>126712</v>
      </c>
      <c r="O363">
        <f t="shared" si="42"/>
        <v>1748015447</v>
      </c>
      <c r="P363" t="str">
        <f t="shared" si="43"/>
        <v>110846,13 - 119489,13</v>
      </c>
      <c r="S363" t="e">
        <f t="shared" ca="1" si="44"/>
        <v>#VALUE!</v>
      </c>
    </row>
    <row r="364" spans="9:19" x14ac:dyDescent="0.25">
      <c r="I364" s="1">
        <f t="shared" si="47"/>
        <v>356</v>
      </c>
      <c r="J364" s="1" t="str">
        <f t="shared" si="41"/>
        <v>356 cell</v>
      </c>
      <c r="K364" s="1">
        <f t="shared" si="45"/>
        <v>126736</v>
      </c>
      <c r="L364" s="1">
        <f>Table3[[#This Row],[Num]]*$K$4</f>
        <v>127092</v>
      </c>
      <c r="M364" s="33" t="str">
        <f>TEXT(Table3[[#This Row],[Cell''s Range Start]],"0,00")&amp;" - "&amp;TEXT(Table3[[#This Row],[Cell''s Range End]],"0,00")</f>
        <v>126736,00 - 127092,00</v>
      </c>
      <c r="N364" s="31">
        <v>127038</v>
      </c>
      <c r="O364">
        <f t="shared" si="42"/>
        <v>1953588118</v>
      </c>
      <c r="P364" t="str">
        <f t="shared" si="43"/>
        <v>119490,13 - 127008,13</v>
      </c>
      <c r="S364" t="e">
        <f t="shared" ca="1" si="44"/>
        <v>#VALUE!</v>
      </c>
    </row>
    <row r="365" spans="9:19" x14ac:dyDescent="0.25">
      <c r="I365" s="1">
        <f t="shared" si="47"/>
        <v>357</v>
      </c>
      <c r="J365" s="1" t="str">
        <f t="shared" si="41"/>
        <v>357 cell</v>
      </c>
      <c r="K365" s="1">
        <f t="shared" si="45"/>
        <v>127093</v>
      </c>
      <c r="L365" s="1">
        <f>Table3[[#This Row],[Num]]*$K$4</f>
        <v>127449</v>
      </c>
      <c r="M365" s="33" t="str">
        <f>TEXT(Table3[[#This Row],[Cell''s Range Start]],"0,00")&amp;" - "&amp;TEXT(Table3[[#This Row],[Cell''s Range End]],"0,00")</f>
        <v>127093,00 - 127449,00</v>
      </c>
      <c r="N365" s="31">
        <v>127405</v>
      </c>
      <c r="O365">
        <f t="shared" si="42"/>
        <v>1953588118</v>
      </c>
      <c r="P365" t="str">
        <f t="shared" si="43"/>
        <v>119490,13 - 127008,13</v>
      </c>
      <c r="S365" t="e">
        <f t="shared" ca="1" si="44"/>
        <v>#VALUE!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AD2D4-CE27-4C27-954F-FEF7728E9DE9}">
  <dimension ref="A1:A26"/>
  <sheetViews>
    <sheetView workbookViewId="0">
      <selection activeCell="N20" sqref="N20"/>
    </sheetView>
  </sheetViews>
  <sheetFormatPr defaultRowHeight="15" x14ac:dyDescent="0.25"/>
  <cols>
    <col min="1" max="1" width="11" bestFit="1" customWidth="1"/>
  </cols>
  <sheetData>
    <row r="1" spans="1:1" x14ac:dyDescent="0.25">
      <c r="A1">
        <v>27545037</v>
      </c>
    </row>
    <row r="2" spans="1:1" x14ac:dyDescent="0.25">
      <c r="A2">
        <v>55416013</v>
      </c>
    </row>
    <row r="3" spans="1:1" x14ac:dyDescent="0.25">
      <c r="A3">
        <v>93006859</v>
      </c>
    </row>
    <row r="4" spans="1:1" x14ac:dyDescent="0.25">
      <c r="A4">
        <v>123645023</v>
      </c>
    </row>
    <row r="5" spans="1:1" x14ac:dyDescent="0.25">
      <c r="A5">
        <v>237437528</v>
      </c>
    </row>
    <row r="6" spans="1:1" x14ac:dyDescent="0.25">
      <c r="A6">
        <v>254550541</v>
      </c>
    </row>
    <row r="7" spans="1:1" x14ac:dyDescent="0.25">
      <c r="A7">
        <v>326671411</v>
      </c>
    </row>
    <row r="8" spans="1:1" x14ac:dyDescent="0.25">
      <c r="A8">
        <v>355095997</v>
      </c>
    </row>
    <row r="9" spans="1:1" x14ac:dyDescent="0.25">
      <c r="A9">
        <v>511851896</v>
      </c>
    </row>
    <row r="10" spans="1:1" x14ac:dyDescent="0.25">
      <c r="A10">
        <v>578091983</v>
      </c>
    </row>
    <row r="11" spans="1:1" x14ac:dyDescent="0.25">
      <c r="A11">
        <v>640587193</v>
      </c>
    </row>
    <row r="12" spans="1:1" x14ac:dyDescent="0.25">
      <c r="A12">
        <v>659596494</v>
      </c>
    </row>
    <row r="13" spans="1:1" x14ac:dyDescent="0.25">
      <c r="A13">
        <v>764361492</v>
      </c>
    </row>
    <row r="14" spans="1:1" x14ac:dyDescent="0.25">
      <c r="A14">
        <v>881665013</v>
      </c>
    </row>
    <row r="15" spans="1:1" x14ac:dyDescent="0.25">
      <c r="A15">
        <v>921537795</v>
      </c>
    </row>
    <row r="16" spans="1:1" x14ac:dyDescent="0.25">
      <c r="A16">
        <v>936925570</v>
      </c>
    </row>
    <row r="17" spans="1:1" x14ac:dyDescent="0.25">
      <c r="A17">
        <v>979439975</v>
      </c>
    </row>
    <row r="18" spans="1:1" x14ac:dyDescent="0.25">
      <c r="A18">
        <v>1006151066</v>
      </c>
    </row>
    <row r="19" spans="1:1" x14ac:dyDescent="0.25">
      <c r="A19">
        <v>1282903123</v>
      </c>
    </row>
    <row r="20" spans="1:1" x14ac:dyDescent="0.25">
      <c r="A20">
        <v>1390614217</v>
      </c>
    </row>
    <row r="21" spans="1:1" x14ac:dyDescent="0.25">
      <c r="A21">
        <v>1536168471</v>
      </c>
    </row>
    <row r="22" spans="1:1" x14ac:dyDescent="0.25">
      <c r="A22">
        <v>1544728256</v>
      </c>
    </row>
    <row r="23" spans="1:1" x14ac:dyDescent="0.25">
      <c r="A23">
        <v>1666441527</v>
      </c>
    </row>
    <row r="24" spans="1:1" x14ac:dyDescent="0.25">
      <c r="A24">
        <v>1702975198</v>
      </c>
    </row>
    <row r="25" spans="1:1" x14ac:dyDescent="0.25">
      <c r="A25">
        <v>1748015447</v>
      </c>
    </row>
    <row r="26" spans="1:1" x14ac:dyDescent="0.25">
      <c r="A26">
        <v>1953588118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72BF8-92CA-4F3E-A072-1B1D690836A9}">
  <dimension ref="A1:N54"/>
  <sheetViews>
    <sheetView tabSelected="1" topLeftCell="C1" workbookViewId="0">
      <selection activeCell="M41" sqref="M41"/>
    </sheetView>
  </sheetViews>
  <sheetFormatPr defaultRowHeight="15" x14ac:dyDescent="0.25"/>
  <cols>
    <col min="1" max="1" width="9.85546875" style="1" bestFit="1" customWidth="1"/>
    <col min="2" max="2" width="19.85546875" bestFit="1" customWidth="1"/>
    <col min="3" max="3" width="21.85546875" bestFit="1" customWidth="1"/>
    <col min="4" max="5" width="18.140625" bestFit="1" customWidth="1"/>
    <col min="6" max="6" width="10" bestFit="1" customWidth="1"/>
    <col min="7" max="7" width="21.140625" bestFit="1" customWidth="1"/>
    <col min="8" max="8" width="34.7109375" bestFit="1" customWidth="1"/>
    <col min="9" max="9" width="27.42578125" bestFit="1" customWidth="1"/>
    <col min="10" max="10" width="29.7109375" customWidth="1"/>
    <col min="11" max="11" width="29.85546875" customWidth="1"/>
    <col min="12" max="12" width="47.7109375" bestFit="1" customWidth="1"/>
    <col min="13" max="13" width="10.5703125" bestFit="1" customWidth="1"/>
    <col min="14" max="14" width="65.5703125" bestFit="1" customWidth="1"/>
  </cols>
  <sheetData>
    <row r="1" spans="1:14" s="1" customFormat="1" x14ac:dyDescent="0.25">
      <c r="A1" s="1" t="s">
        <v>51</v>
      </c>
      <c r="B1" s="1" t="s">
        <v>54</v>
      </c>
      <c r="C1" s="1" t="s">
        <v>55</v>
      </c>
      <c r="D1" s="1" t="s">
        <v>56</v>
      </c>
      <c r="E1" s="1" t="s">
        <v>6</v>
      </c>
      <c r="F1" s="1" t="s">
        <v>57</v>
      </c>
      <c r="G1" s="1" t="s">
        <v>58</v>
      </c>
      <c r="H1" s="1" t="s">
        <v>60</v>
      </c>
      <c r="I1" s="1" t="s">
        <v>59</v>
      </c>
    </row>
    <row r="2" spans="1:14" x14ac:dyDescent="0.25">
      <c r="A2" s="1">
        <v>1</v>
      </c>
      <c r="B2">
        <v>27545037</v>
      </c>
      <c r="C2" s="34">
        <f>VLOOKUP('4_Sample_Results'!B2,Table1[[invoiceNumber]:[RecordedAmount]],6,FALSE)</f>
        <v>7506</v>
      </c>
      <c r="D2" s="34">
        <f>VLOOKUP('4_Sample_Results'!B2,Table1[[invoiceNumber]:[RecordedAmount]],4,FALSE)</f>
        <v>7506</v>
      </c>
      <c r="E2" s="34">
        <f>C2-D2</f>
        <v>0</v>
      </c>
      <c r="F2" s="4">
        <f>E2/C2</f>
        <v>0</v>
      </c>
      <c r="G2" s="34">
        <f>'2_Select_Sample_Item'!$K$5</f>
        <v>1482.6159663865544</v>
      </c>
      <c r="H2" s="34" t="str">
        <f>IF(C2&lt;G2,"Yes","No")</f>
        <v>No</v>
      </c>
      <c r="I2" s="34">
        <f t="shared" ref="I2:I7" si="0">IF(AND(F2&gt;0,H2="No"),E2,F2*G2)</f>
        <v>0</v>
      </c>
      <c r="L2" t="s">
        <v>31</v>
      </c>
      <c r="M2" s="34">
        <f>'1_Sample_Size'!C4</f>
        <v>26464.694999999996</v>
      </c>
    </row>
    <row r="3" spans="1:14" x14ac:dyDescent="0.25">
      <c r="A3" s="1">
        <f>A2+1</f>
        <v>2</v>
      </c>
      <c r="B3">
        <v>55416013</v>
      </c>
      <c r="C3" s="34">
        <f>VLOOKUP('4_Sample_Results'!B3,Table1[[invoiceNumber]:[RecordedAmount]],6,FALSE)</f>
        <v>4201</v>
      </c>
      <c r="D3" s="34">
        <f>VLOOKUP('4_Sample_Results'!B3,Table1[[invoiceNumber]:[RecordedAmount]],4,FALSE)</f>
        <v>4201</v>
      </c>
      <c r="E3" s="34">
        <f t="shared" ref="E3:E27" si="1">C3-D3</f>
        <v>0</v>
      </c>
      <c r="F3" s="4">
        <f t="shared" ref="F3:F27" si="2">E3/C3</f>
        <v>0</v>
      </c>
      <c r="G3" s="34">
        <f>'2_Select_Sample_Item'!$K$5</f>
        <v>1482.6159663865544</v>
      </c>
      <c r="H3" s="34" t="str">
        <f t="shared" ref="H3:H27" si="3">IF(C3&lt;G3,"Yes","No")</f>
        <v>No</v>
      </c>
      <c r="I3" s="34">
        <f t="shared" si="0"/>
        <v>0</v>
      </c>
      <c r="L3" t="s">
        <v>62</v>
      </c>
      <c r="M3" s="36">
        <v>0.05</v>
      </c>
    </row>
    <row r="4" spans="1:14" x14ac:dyDescent="0.25">
      <c r="A4" s="1">
        <f t="shared" ref="A4:A27" si="4">A3+1</f>
        <v>3</v>
      </c>
      <c r="B4">
        <v>93006859</v>
      </c>
      <c r="C4" s="34">
        <f>VLOOKUP('4_Sample_Results'!B4,Table1[[invoiceNumber]:[RecordedAmount]],6,FALSE)</f>
        <v>2446</v>
      </c>
      <c r="D4" s="34">
        <f>VLOOKUP('4_Sample_Results'!B4,Table1[[invoiceNumber]:[RecordedAmount]],4,FALSE)</f>
        <v>2446</v>
      </c>
      <c r="E4" s="34">
        <f t="shared" si="1"/>
        <v>0</v>
      </c>
      <c r="F4" s="4">
        <f t="shared" si="2"/>
        <v>0</v>
      </c>
      <c r="G4" s="34">
        <f>'2_Select_Sample_Item'!$K$5</f>
        <v>1482.6159663865544</v>
      </c>
      <c r="H4" s="34" t="str">
        <f t="shared" si="3"/>
        <v>No</v>
      </c>
      <c r="I4" s="34">
        <f t="shared" si="0"/>
        <v>0</v>
      </c>
      <c r="L4" t="s">
        <v>64</v>
      </c>
      <c r="M4" s="34">
        <v>3</v>
      </c>
    </row>
    <row r="5" spans="1:14" x14ac:dyDescent="0.25">
      <c r="A5" s="1">
        <f t="shared" si="4"/>
        <v>4</v>
      </c>
      <c r="B5">
        <v>123645023</v>
      </c>
      <c r="C5" s="34">
        <f>VLOOKUP('4_Sample_Results'!B5,Table1[[invoiceNumber]:[RecordedAmount]],6,FALSE)</f>
        <v>4436</v>
      </c>
      <c r="D5" s="34">
        <f>VLOOKUP('4_Sample_Results'!B5,Table1[[invoiceNumber]:[RecordedAmount]],4,FALSE)</f>
        <v>4436</v>
      </c>
      <c r="E5" s="34">
        <f t="shared" si="1"/>
        <v>0</v>
      </c>
      <c r="F5" s="4">
        <f t="shared" si="2"/>
        <v>0</v>
      </c>
      <c r="G5" s="34">
        <f>'2_Select_Sample_Item'!$K$5</f>
        <v>1482.6159663865544</v>
      </c>
      <c r="H5" s="34" t="str">
        <f t="shared" si="3"/>
        <v>No</v>
      </c>
      <c r="I5" s="34">
        <f t="shared" si="0"/>
        <v>0</v>
      </c>
      <c r="L5" t="s">
        <v>65</v>
      </c>
      <c r="M5" s="34">
        <f>'1_Sample_Size'!C7</f>
        <v>17.850000000000001</v>
      </c>
    </row>
    <row r="6" spans="1:14" x14ac:dyDescent="0.25">
      <c r="A6" s="1">
        <f t="shared" si="4"/>
        <v>5</v>
      </c>
      <c r="B6">
        <v>237437528</v>
      </c>
      <c r="C6" s="34">
        <f>VLOOKUP('4_Sample_Results'!B6,Table1[[invoiceNumber]:[RecordedAmount]],6,FALSE)</f>
        <v>3569</v>
      </c>
      <c r="D6" s="34">
        <f>VLOOKUP('4_Sample_Results'!B6,Table1[[invoiceNumber]:[RecordedAmount]],4,FALSE)</f>
        <v>3569</v>
      </c>
      <c r="E6" s="34">
        <f t="shared" si="1"/>
        <v>0</v>
      </c>
      <c r="F6" s="4">
        <f t="shared" si="2"/>
        <v>0</v>
      </c>
      <c r="G6" s="34">
        <f>'2_Select_Sample_Item'!$K$5</f>
        <v>1482.6159663865544</v>
      </c>
      <c r="H6" s="34" t="str">
        <f t="shared" si="3"/>
        <v>No</v>
      </c>
      <c r="I6" s="34">
        <f t="shared" si="0"/>
        <v>0</v>
      </c>
      <c r="L6" t="s">
        <v>63</v>
      </c>
      <c r="M6" s="34">
        <f>'2_Select_Sample_Item'!K5</f>
        <v>1482.6159663865544</v>
      </c>
    </row>
    <row r="7" spans="1:14" x14ac:dyDescent="0.25">
      <c r="A7" s="1">
        <f t="shared" si="4"/>
        <v>6</v>
      </c>
      <c r="B7">
        <v>254550541</v>
      </c>
      <c r="C7" s="34">
        <f>VLOOKUP('4_Sample_Results'!B7,Table1[[invoiceNumber]:[RecordedAmount]],6,FALSE)</f>
        <v>6159</v>
      </c>
      <c r="D7" s="34">
        <f>VLOOKUP('4_Sample_Results'!B7,Table1[[invoiceNumber]:[RecordedAmount]],4,FALSE)</f>
        <v>6159</v>
      </c>
      <c r="E7" s="34">
        <f t="shared" si="1"/>
        <v>0</v>
      </c>
      <c r="F7" s="4">
        <f t="shared" si="2"/>
        <v>0</v>
      </c>
      <c r="G7" s="34">
        <f>'2_Select_Sample_Item'!$K$5</f>
        <v>1482.6159663865544</v>
      </c>
      <c r="H7" s="34" t="str">
        <f t="shared" si="3"/>
        <v>No</v>
      </c>
      <c r="I7" s="34">
        <f t="shared" si="0"/>
        <v>0</v>
      </c>
      <c r="M7" s="34"/>
    </row>
    <row r="8" spans="1:14" x14ac:dyDescent="0.25">
      <c r="A8" s="1">
        <f t="shared" si="4"/>
        <v>7</v>
      </c>
      <c r="B8">
        <v>326671411</v>
      </c>
      <c r="C8" s="34">
        <f>VLOOKUP('4_Sample_Results'!B8,Table1[[invoiceNumber]:[RecordedAmount]],6,FALSE)</f>
        <v>1398.3</v>
      </c>
      <c r="D8" s="34">
        <f>VLOOKUP('4_Sample_Results'!B8,Table1[[invoiceNumber]:[RecordedAmount]],4,FALSE)</f>
        <v>885</v>
      </c>
      <c r="E8" s="34">
        <f t="shared" si="1"/>
        <v>513.29999999999995</v>
      </c>
      <c r="F8" s="4">
        <f t="shared" si="2"/>
        <v>0.36708860759493667</v>
      </c>
      <c r="G8" s="34">
        <f>'2_Select_Sample_Item'!$K$5</f>
        <v>1482.6159663865544</v>
      </c>
      <c r="H8" s="34" t="str">
        <f t="shared" si="3"/>
        <v>Yes</v>
      </c>
      <c r="I8" s="34">
        <f>IF(AND(F8&gt;0,H8="No"),E8,F8*G8)</f>
        <v>544.25143069886167</v>
      </c>
      <c r="L8" t="s">
        <v>61</v>
      </c>
      <c r="M8" s="37">
        <f>M4*M6</f>
        <v>4447.847899159663</v>
      </c>
      <c r="N8" s="45" t="s">
        <v>77</v>
      </c>
    </row>
    <row r="9" spans="1:14" x14ac:dyDescent="0.25">
      <c r="A9" s="1">
        <f t="shared" si="4"/>
        <v>8</v>
      </c>
      <c r="B9">
        <v>355095997</v>
      </c>
      <c r="C9" s="34">
        <f>VLOOKUP('4_Sample_Results'!B9,Table1[[invoiceNumber]:[RecordedAmount]],6,FALSE)</f>
        <v>3138</v>
      </c>
      <c r="D9" s="34">
        <f>VLOOKUP('4_Sample_Results'!B9,Table1[[invoiceNumber]:[RecordedAmount]],4,FALSE)</f>
        <v>3138</v>
      </c>
      <c r="E9" s="34">
        <f t="shared" si="1"/>
        <v>0</v>
      </c>
      <c r="F9" s="4">
        <f t="shared" si="2"/>
        <v>0</v>
      </c>
      <c r="G9" s="34">
        <f>'2_Select_Sample_Item'!$K$5</f>
        <v>1482.6159663865544</v>
      </c>
      <c r="H9" s="34" t="str">
        <f t="shared" si="3"/>
        <v>No</v>
      </c>
      <c r="I9" s="34">
        <f t="shared" ref="I9:I27" si="5">IF(AND(F9&gt;0,H9="No"),E9,F9*G9)</f>
        <v>0</v>
      </c>
    </row>
    <row r="10" spans="1:14" x14ac:dyDescent="0.25">
      <c r="A10" s="1">
        <f t="shared" si="4"/>
        <v>9</v>
      </c>
      <c r="B10">
        <v>511851896</v>
      </c>
      <c r="C10" s="34">
        <f>VLOOKUP('4_Sample_Results'!B10,Table1[[invoiceNumber]:[RecordedAmount]],6,FALSE)</f>
        <v>827</v>
      </c>
      <c r="D10" s="34">
        <f>VLOOKUP('4_Sample_Results'!B10,Table1[[invoiceNumber]:[RecordedAmount]],4,FALSE)</f>
        <v>827</v>
      </c>
      <c r="E10" s="34">
        <f t="shared" si="1"/>
        <v>0</v>
      </c>
      <c r="F10" s="4">
        <f t="shared" si="2"/>
        <v>0</v>
      </c>
      <c r="G10" s="34">
        <f>'2_Select_Sample_Item'!$K$5</f>
        <v>1482.6159663865544</v>
      </c>
      <c r="H10" s="34" t="str">
        <f t="shared" si="3"/>
        <v>Yes</v>
      </c>
      <c r="I10" s="34">
        <f t="shared" si="5"/>
        <v>0</v>
      </c>
    </row>
    <row r="11" spans="1:14" x14ac:dyDescent="0.25">
      <c r="A11" s="1">
        <f t="shared" si="4"/>
        <v>10</v>
      </c>
      <c r="B11">
        <v>578091983</v>
      </c>
      <c r="C11" s="34">
        <f>VLOOKUP('4_Sample_Results'!B11,Table1[[invoiceNumber]:[RecordedAmount]],6,FALSE)</f>
        <v>6460.11</v>
      </c>
      <c r="D11" s="34">
        <f>VLOOKUP('4_Sample_Results'!B11,Table1[[invoiceNumber]:[RecordedAmount]],4,FALSE)</f>
        <v>3609</v>
      </c>
      <c r="E11" s="34">
        <f t="shared" si="1"/>
        <v>2851.1099999999997</v>
      </c>
      <c r="F11" s="4">
        <f t="shared" si="2"/>
        <v>0.44134078212290501</v>
      </c>
      <c r="G11" s="34">
        <f>'2_Select_Sample_Item'!$K$5</f>
        <v>1482.6159663865544</v>
      </c>
      <c r="H11" s="34" t="str">
        <f t="shared" si="3"/>
        <v>No</v>
      </c>
      <c r="I11" s="34">
        <f t="shared" si="5"/>
        <v>2851.1099999999997</v>
      </c>
    </row>
    <row r="12" spans="1:14" x14ac:dyDescent="0.25">
      <c r="A12" s="1">
        <f t="shared" si="4"/>
        <v>11</v>
      </c>
      <c r="B12">
        <v>640587193</v>
      </c>
      <c r="C12" s="34">
        <f>VLOOKUP('4_Sample_Results'!B12,Table1[[invoiceNumber]:[RecordedAmount]],6,FALSE)</f>
        <v>6418</v>
      </c>
      <c r="D12" s="34">
        <f>VLOOKUP('4_Sample_Results'!B12,Table1[[invoiceNumber]:[RecordedAmount]],4,FALSE)</f>
        <v>6418</v>
      </c>
      <c r="E12" s="34">
        <f t="shared" si="1"/>
        <v>0</v>
      </c>
      <c r="F12" s="4">
        <f t="shared" si="2"/>
        <v>0</v>
      </c>
      <c r="G12" s="34">
        <f>'2_Select_Sample_Item'!$K$5</f>
        <v>1482.6159663865544</v>
      </c>
      <c r="H12" s="34" t="str">
        <f t="shared" si="3"/>
        <v>No</v>
      </c>
      <c r="I12" s="34">
        <f t="shared" si="5"/>
        <v>0</v>
      </c>
    </row>
    <row r="13" spans="1:14" x14ac:dyDescent="0.25">
      <c r="A13" s="1">
        <f t="shared" si="4"/>
        <v>12</v>
      </c>
      <c r="B13">
        <v>659596494</v>
      </c>
      <c r="C13" s="34">
        <f>VLOOKUP('4_Sample_Results'!B13,Table1[[invoiceNumber]:[RecordedAmount]],6,FALSE)</f>
        <v>7565</v>
      </c>
      <c r="D13" s="34">
        <f>VLOOKUP('4_Sample_Results'!B13,Table1[[invoiceNumber]:[RecordedAmount]],4,FALSE)</f>
        <v>7565</v>
      </c>
      <c r="E13" s="34">
        <f t="shared" si="1"/>
        <v>0</v>
      </c>
      <c r="F13" s="4">
        <f t="shared" si="2"/>
        <v>0</v>
      </c>
      <c r="G13" s="34">
        <f>'2_Select_Sample_Item'!$K$5</f>
        <v>1482.6159663865544</v>
      </c>
      <c r="H13" s="34" t="str">
        <f t="shared" si="3"/>
        <v>No</v>
      </c>
      <c r="I13" s="34">
        <f t="shared" si="5"/>
        <v>0</v>
      </c>
    </row>
    <row r="14" spans="1:14" x14ac:dyDescent="0.25">
      <c r="A14" s="1">
        <f t="shared" si="4"/>
        <v>13</v>
      </c>
      <c r="B14">
        <v>764361492</v>
      </c>
      <c r="C14" s="34">
        <f>VLOOKUP('4_Sample_Results'!B14,Table1[[invoiceNumber]:[RecordedAmount]],6,FALSE)</f>
        <v>638</v>
      </c>
      <c r="D14" s="34">
        <f>VLOOKUP('4_Sample_Results'!B14,Table1[[invoiceNumber]:[RecordedAmount]],4,FALSE)</f>
        <v>638</v>
      </c>
      <c r="E14" s="34">
        <f t="shared" si="1"/>
        <v>0</v>
      </c>
      <c r="F14" s="4">
        <f t="shared" si="2"/>
        <v>0</v>
      </c>
      <c r="G14" s="34">
        <f>'2_Select_Sample_Item'!$K$5</f>
        <v>1482.6159663865544</v>
      </c>
      <c r="H14" s="34" t="str">
        <f t="shared" si="3"/>
        <v>Yes</v>
      </c>
      <c r="I14" s="34">
        <f t="shared" si="5"/>
        <v>0</v>
      </c>
    </row>
    <row r="15" spans="1:14" x14ac:dyDescent="0.25">
      <c r="A15" s="1">
        <f t="shared" si="4"/>
        <v>14</v>
      </c>
      <c r="B15">
        <v>881665013</v>
      </c>
      <c r="C15" s="34">
        <f>VLOOKUP('4_Sample_Results'!B15,Table1[[invoiceNumber]:[RecordedAmount]],6,FALSE)</f>
        <v>3797</v>
      </c>
      <c r="D15" s="34">
        <f>VLOOKUP('4_Sample_Results'!B15,Table1[[invoiceNumber]:[RecordedAmount]],4,FALSE)</f>
        <v>3797</v>
      </c>
      <c r="E15" s="34">
        <f t="shared" si="1"/>
        <v>0</v>
      </c>
      <c r="F15" s="4">
        <f t="shared" si="2"/>
        <v>0</v>
      </c>
      <c r="G15" s="34">
        <f>'2_Select_Sample_Item'!$K$5</f>
        <v>1482.6159663865544</v>
      </c>
      <c r="H15" s="34" t="str">
        <f t="shared" si="3"/>
        <v>No</v>
      </c>
      <c r="I15" s="34">
        <f t="shared" si="5"/>
        <v>0</v>
      </c>
    </row>
    <row r="16" spans="1:14" x14ac:dyDescent="0.25">
      <c r="A16" s="1">
        <f t="shared" si="4"/>
        <v>15</v>
      </c>
      <c r="B16">
        <v>921537795</v>
      </c>
      <c r="C16" s="34">
        <f>VLOOKUP('4_Sample_Results'!B16,Table1[[invoiceNumber]:[RecordedAmount]],6,FALSE)</f>
        <v>9120.7199999999993</v>
      </c>
      <c r="D16" s="34">
        <f>VLOOKUP('4_Sample_Results'!B16,Table1[[invoiceNumber]:[RecordedAmount]],4,FALSE)</f>
        <v>4984</v>
      </c>
      <c r="E16" s="34">
        <f t="shared" si="1"/>
        <v>4136.7199999999993</v>
      </c>
      <c r="F16" s="4">
        <f t="shared" si="2"/>
        <v>0.45355191256830596</v>
      </c>
      <c r="G16" s="34">
        <f>'2_Select_Sample_Item'!$K$5</f>
        <v>1482.6159663865544</v>
      </c>
      <c r="H16" s="34" t="str">
        <f t="shared" si="3"/>
        <v>No</v>
      </c>
      <c r="I16" s="34">
        <f t="shared" si="5"/>
        <v>4136.7199999999993</v>
      </c>
    </row>
    <row r="17" spans="1:9" x14ac:dyDescent="0.25">
      <c r="A17" s="1">
        <f t="shared" si="4"/>
        <v>16</v>
      </c>
      <c r="B17">
        <v>936925570</v>
      </c>
      <c r="C17" s="34">
        <f>VLOOKUP('4_Sample_Results'!B17,Table1[[invoiceNumber]:[RecordedAmount]],6,FALSE)</f>
        <v>3098</v>
      </c>
      <c r="D17" s="34">
        <f>VLOOKUP('4_Sample_Results'!B17,Table1[[invoiceNumber]:[RecordedAmount]],4,FALSE)</f>
        <v>3098</v>
      </c>
      <c r="E17" s="34">
        <f t="shared" si="1"/>
        <v>0</v>
      </c>
      <c r="F17" s="4">
        <f t="shared" si="2"/>
        <v>0</v>
      </c>
      <c r="G17" s="34">
        <f>'2_Select_Sample_Item'!$K$5</f>
        <v>1482.6159663865544</v>
      </c>
      <c r="H17" s="34" t="str">
        <f t="shared" si="3"/>
        <v>No</v>
      </c>
      <c r="I17" s="34">
        <f t="shared" si="5"/>
        <v>0</v>
      </c>
    </row>
    <row r="18" spans="1:9" x14ac:dyDescent="0.25">
      <c r="A18" s="1">
        <f t="shared" si="4"/>
        <v>17</v>
      </c>
      <c r="B18">
        <v>979439975</v>
      </c>
      <c r="C18" s="34">
        <f>VLOOKUP('4_Sample_Results'!B18,Table1[[invoiceNumber]:[RecordedAmount]],6,FALSE)</f>
        <v>3962</v>
      </c>
      <c r="D18" s="34">
        <f>VLOOKUP('4_Sample_Results'!B18,Table1[[invoiceNumber]:[RecordedAmount]],4,FALSE)</f>
        <v>3962</v>
      </c>
      <c r="E18" s="34">
        <f t="shared" si="1"/>
        <v>0</v>
      </c>
      <c r="F18" s="4">
        <f t="shared" si="2"/>
        <v>0</v>
      </c>
      <c r="G18" s="34">
        <f>'2_Select_Sample_Item'!$K$5</f>
        <v>1482.6159663865544</v>
      </c>
      <c r="H18" s="34" t="str">
        <f t="shared" si="3"/>
        <v>No</v>
      </c>
      <c r="I18" s="34">
        <f t="shared" si="5"/>
        <v>0</v>
      </c>
    </row>
    <row r="19" spans="1:9" x14ac:dyDescent="0.25">
      <c r="A19" s="1">
        <f t="shared" si="4"/>
        <v>18</v>
      </c>
      <c r="B19">
        <v>1006151066</v>
      </c>
      <c r="C19" s="34">
        <f>VLOOKUP('4_Sample_Results'!B19,Table1[[invoiceNumber]:[RecordedAmount]],6,FALSE)</f>
        <v>8366</v>
      </c>
      <c r="D19" s="34">
        <f>VLOOKUP('4_Sample_Results'!B19,Table1[[invoiceNumber]:[RecordedAmount]],4,FALSE)</f>
        <v>8366</v>
      </c>
      <c r="E19" s="34">
        <f t="shared" si="1"/>
        <v>0</v>
      </c>
      <c r="F19" s="4">
        <f t="shared" si="2"/>
        <v>0</v>
      </c>
      <c r="G19" s="34">
        <f>'2_Select_Sample_Item'!$K$5</f>
        <v>1482.6159663865544</v>
      </c>
      <c r="H19" s="34" t="str">
        <f t="shared" si="3"/>
        <v>No</v>
      </c>
      <c r="I19" s="34">
        <f t="shared" si="5"/>
        <v>0</v>
      </c>
    </row>
    <row r="20" spans="1:9" x14ac:dyDescent="0.25">
      <c r="A20" s="1">
        <f t="shared" si="4"/>
        <v>19</v>
      </c>
      <c r="B20">
        <v>1282903123</v>
      </c>
      <c r="C20" s="34">
        <f>VLOOKUP('4_Sample_Results'!B20,Table1[[invoiceNumber]:[RecordedAmount]],6,FALSE)</f>
        <v>5932</v>
      </c>
      <c r="D20" s="34">
        <f>VLOOKUP('4_Sample_Results'!B20,Table1[[invoiceNumber]:[RecordedAmount]],4,FALSE)</f>
        <v>5932</v>
      </c>
      <c r="E20" s="34">
        <f t="shared" si="1"/>
        <v>0</v>
      </c>
      <c r="F20" s="4">
        <f t="shared" si="2"/>
        <v>0</v>
      </c>
      <c r="G20" s="34">
        <f>'2_Select_Sample_Item'!$K$5</f>
        <v>1482.6159663865544</v>
      </c>
      <c r="H20" s="34" t="str">
        <f t="shared" si="3"/>
        <v>No</v>
      </c>
      <c r="I20" s="34">
        <f t="shared" si="5"/>
        <v>0</v>
      </c>
    </row>
    <row r="21" spans="1:9" x14ac:dyDescent="0.25">
      <c r="A21" s="1">
        <f t="shared" si="4"/>
        <v>20</v>
      </c>
      <c r="B21">
        <v>1390614217</v>
      </c>
      <c r="C21" s="34">
        <f>VLOOKUP('4_Sample_Results'!B21,Table1[[invoiceNumber]:[RecordedAmount]],6,FALSE)</f>
        <v>2807</v>
      </c>
      <c r="D21" s="34">
        <f>VLOOKUP('4_Sample_Results'!B21,Table1[[invoiceNumber]:[RecordedAmount]],4,FALSE)</f>
        <v>2807</v>
      </c>
      <c r="E21" s="34">
        <f t="shared" si="1"/>
        <v>0</v>
      </c>
      <c r="F21" s="4">
        <f t="shared" si="2"/>
        <v>0</v>
      </c>
      <c r="G21" s="34">
        <f>'2_Select_Sample_Item'!$K$5</f>
        <v>1482.6159663865544</v>
      </c>
      <c r="H21" s="34" t="str">
        <f t="shared" si="3"/>
        <v>No</v>
      </c>
      <c r="I21" s="34">
        <f t="shared" si="5"/>
        <v>0</v>
      </c>
    </row>
    <row r="22" spans="1:9" x14ac:dyDescent="0.25">
      <c r="A22" s="1">
        <f t="shared" si="4"/>
        <v>21</v>
      </c>
      <c r="B22">
        <v>1536168471</v>
      </c>
      <c r="C22" s="34">
        <f>VLOOKUP('4_Sample_Results'!B22,Table1[[invoiceNumber]:[RecordedAmount]],6,FALSE)</f>
        <v>6348</v>
      </c>
      <c r="D22" s="34">
        <f>VLOOKUP('4_Sample_Results'!B22,Table1[[invoiceNumber]:[RecordedAmount]],4,FALSE)</f>
        <v>6348</v>
      </c>
      <c r="E22" s="34">
        <f t="shared" si="1"/>
        <v>0</v>
      </c>
      <c r="F22" s="4">
        <f t="shared" si="2"/>
        <v>0</v>
      </c>
      <c r="G22" s="34">
        <f>'2_Select_Sample_Item'!$K$5</f>
        <v>1482.6159663865544</v>
      </c>
      <c r="H22" s="34" t="str">
        <f t="shared" si="3"/>
        <v>No</v>
      </c>
      <c r="I22" s="34">
        <f t="shared" si="5"/>
        <v>0</v>
      </c>
    </row>
    <row r="23" spans="1:9" x14ac:dyDescent="0.25">
      <c r="A23" s="1">
        <f t="shared" si="4"/>
        <v>22</v>
      </c>
      <c r="B23">
        <v>1544728256</v>
      </c>
      <c r="C23" s="34">
        <f>VLOOKUP('4_Sample_Results'!B23,Table1[[invoiceNumber]:[RecordedAmount]],6,FALSE)</f>
        <v>7226</v>
      </c>
      <c r="D23" s="34">
        <f>VLOOKUP('4_Sample_Results'!B23,Table1[[invoiceNumber]:[RecordedAmount]],4,FALSE)</f>
        <v>7226</v>
      </c>
      <c r="E23" s="34">
        <f t="shared" si="1"/>
        <v>0</v>
      </c>
      <c r="F23" s="4">
        <f t="shared" si="2"/>
        <v>0</v>
      </c>
      <c r="G23" s="34">
        <f>'2_Select_Sample_Item'!$K$5</f>
        <v>1482.6159663865544</v>
      </c>
      <c r="H23" s="34" t="str">
        <f t="shared" si="3"/>
        <v>No</v>
      </c>
      <c r="I23" s="34">
        <f t="shared" si="5"/>
        <v>0</v>
      </c>
    </row>
    <row r="24" spans="1:9" x14ac:dyDescent="0.25">
      <c r="A24" s="1">
        <f t="shared" si="4"/>
        <v>23</v>
      </c>
      <c r="B24">
        <v>1666441527</v>
      </c>
      <c r="C24" s="34">
        <f>VLOOKUP('4_Sample_Results'!B24,Table1[[invoiceNumber]:[RecordedAmount]],6,FALSE)</f>
        <v>5427</v>
      </c>
      <c r="D24" s="34">
        <f>VLOOKUP('4_Sample_Results'!B24,Table1[[invoiceNumber]:[RecordedAmount]],4,FALSE)</f>
        <v>5427</v>
      </c>
      <c r="E24" s="34">
        <f t="shared" si="1"/>
        <v>0</v>
      </c>
      <c r="F24" s="4">
        <f t="shared" si="2"/>
        <v>0</v>
      </c>
      <c r="G24" s="34">
        <f>'2_Select_Sample_Item'!$K$5</f>
        <v>1482.6159663865544</v>
      </c>
      <c r="H24" s="34" t="str">
        <f t="shared" si="3"/>
        <v>No</v>
      </c>
      <c r="I24" s="34">
        <f t="shared" si="5"/>
        <v>0</v>
      </c>
    </row>
    <row r="25" spans="1:9" x14ac:dyDescent="0.25">
      <c r="A25" s="1">
        <f t="shared" si="4"/>
        <v>24</v>
      </c>
      <c r="B25">
        <v>1702975198</v>
      </c>
      <c r="C25" s="34">
        <f>VLOOKUP('4_Sample_Results'!B25,Table1[[invoiceNumber]:[RecordedAmount]],6,FALSE)</f>
        <v>8644</v>
      </c>
      <c r="D25" s="34">
        <f>VLOOKUP('4_Sample_Results'!B25,Table1[[invoiceNumber]:[RecordedAmount]],4,FALSE)</f>
        <v>8644</v>
      </c>
      <c r="E25" s="34">
        <f t="shared" si="1"/>
        <v>0</v>
      </c>
      <c r="F25" s="4">
        <f t="shared" si="2"/>
        <v>0</v>
      </c>
      <c r="G25" s="34">
        <f>'2_Select_Sample_Item'!$K$5</f>
        <v>1482.6159663865544</v>
      </c>
      <c r="H25" s="34" t="str">
        <f t="shared" si="3"/>
        <v>No</v>
      </c>
      <c r="I25" s="34">
        <f t="shared" si="5"/>
        <v>0</v>
      </c>
    </row>
    <row r="26" spans="1:9" x14ac:dyDescent="0.25">
      <c r="A26" s="1">
        <f t="shared" si="4"/>
        <v>25</v>
      </c>
      <c r="B26">
        <v>1748015447</v>
      </c>
      <c r="C26" s="34">
        <f>VLOOKUP('4_Sample_Results'!B26,Table1[[invoiceNumber]:[RecordedAmount]],6,FALSE)</f>
        <v>7519</v>
      </c>
      <c r="D26" s="34">
        <f>VLOOKUP('4_Sample_Results'!B26,Table1[[invoiceNumber]:[RecordedAmount]],4,FALSE)</f>
        <v>7519</v>
      </c>
      <c r="E26" s="34">
        <f t="shared" si="1"/>
        <v>0</v>
      </c>
      <c r="F26" s="4">
        <f t="shared" si="2"/>
        <v>0</v>
      </c>
      <c r="G26" s="34">
        <f>'2_Select_Sample_Item'!$K$5</f>
        <v>1482.6159663865544</v>
      </c>
      <c r="H26" s="34" t="str">
        <f t="shared" si="3"/>
        <v>No</v>
      </c>
      <c r="I26" s="34">
        <f t="shared" si="5"/>
        <v>0</v>
      </c>
    </row>
    <row r="27" spans="1:9" x14ac:dyDescent="0.25">
      <c r="A27" s="1">
        <f t="shared" si="4"/>
        <v>26</v>
      </c>
      <c r="B27">
        <v>1953588118</v>
      </c>
      <c r="C27" s="34">
        <f>VLOOKUP('4_Sample_Results'!B27,Table1[[invoiceNumber]:[RecordedAmount]],6,FALSE)</f>
        <v>5105</v>
      </c>
      <c r="D27" s="34">
        <f>VLOOKUP('4_Sample_Results'!B27,Table1[[invoiceNumber]:[RecordedAmount]],4,FALSE)</f>
        <v>5105</v>
      </c>
      <c r="E27" s="34">
        <f t="shared" si="1"/>
        <v>0</v>
      </c>
      <c r="F27" s="4">
        <f t="shared" si="2"/>
        <v>0</v>
      </c>
      <c r="G27" s="34">
        <f>'2_Select_Sample_Item'!$K$5</f>
        <v>1482.6159663865544</v>
      </c>
      <c r="H27" s="34" t="str">
        <f t="shared" si="3"/>
        <v>No</v>
      </c>
      <c r="I27" s="34">
        <f t="shared" si="5"/>
        <v>0</v>
      </c>
    </row>
    <row r="28" spans="1:9" x14ac:dyDescent="0.25">
      <c r="I28" s="35">
        <f>SUM(I2:I27)</f>
        <v>7532.0814306988605</v>
      </c>
    </row>
    <row r="32" spans="1:9" x14ac:dyDescent="0.25">
      <c r="A32" s="38" t="s">
        <v>66</v>
      </c>
    </row>
    <row r="33" spans="1:11" s="42" customFormat="1" ht="45" customHeight="1" x14ac:dyDescent="0.25">
      <c r="A33" s="41" t="s">
        <v>51</v>
      </c>
      <c r="B33" s="41" t="s">
        <v>54</v>
      </c>
      <c r="C33" s="41" t="s">
        <v>55</v>
      </c>
      <c r="D33" s="41" t="s">
        <v>56</v>
      </c>
      <c r="E33" s="41" t="s">
        <v>6</v>
      </c>
      <c r="F33" s="41" t="s">
        <v>57</v>
      </c>
      <c r="G33" s="41" t="s">
        <v>58</v>
      </c>
      <c r="H33" s="41" t="s">
        <v>60</v>
      </c>
      <c r="I33" s="41" t="s">
        <v>59</v>
      </c>
      <c r="J33" s="41" t="s">
        <v>68</v>
      </c>
      <c r="K33" s="41" t="s">
        <v>71</v>
      </c>
    </row>
    <row r="34" spans="1:11" x14ac:dyDescent="0.25">
      <c r="A34" s="1">
        <v>1</v>
      </c>
      <c r="B34">
        <v>326671411</v>
      </c>
      <c r="C34" s="34">
        <v>1398.3</v>
      </c>
      <c r="D34" s="34">
        <v>885</v>
      </c>
      <c r="E34" s="34">
        <v>513.29999999999995</v>
      </c>
      <c r="F34" s="40">
        <v>0.36708860759493667</v>
      </c>
      <c r="G34" s="34">
        <v>1482.6159663865544</v>
      </c>
      <c r="H34" s="1" t="s">
        <v>67</v>
      </c>
      <c r="I34" s="34">
        <v>544.25143069886167</v>
      </c>
      <c r="J34">
        <v>1.75</v>
      </c>
      <c r="K34" s="34">
        <f>I34*J34</f>
        <v>952.44000372300798</v>
      </c>
    </row>
    <row r="35" spans="1:11" x14ac:dyDescent="0.25">
      <c r="B35" s="39" t="s">
        <v>70</v>
      </c>
      <c r="C35" s="35">
        <f>C34</f>
        <v>1398.3</v>
      </c>
      <c r="D35" s="35">
        <f>D34</f>
        <v>885</v>
      </c>
      <c r="E35" s="35">
        <f>E34</f>
        <v>513.29999999999995</v>
      </c>
      <c r="I35" s="35">
        <f>I34</f>
        <v>544.25143069886167</v>
      </c>
      <c r="K35" s="35">
        <f>K34</f>
        <v>952.44000372300798</v>
      </c>
    </row>
    <row r="38" spans="1:11" x14ac:dyDescent="0.25">
      <c r="A38" s="38" t="s">
        <v>69</v>
      </c>
    </row>
    <row r="39" spans="1:11" s="1" customFormat="1" x14ac:dyDescent="0.25">
      <c r="A39" s="1" t="s">
        <v>51</v>
      </c>
      <c r="B39" s="1" t="s">
        <v>54</v>
      </c>
      <c r="C39" s="1" t="s">
        <v>55</v>
      </c>
      <c r="D39" s="1" t="s">
        <v>56</v>
      </c>
      <c r="E39" s="1" t="s">
        <v>6</v>
      </c>
    </row>
    <row r="40" spans="1:11" x14ac:dyDescent="0.25">
      <c r="A40" s="1">
        <v>1</v>
      </c>
      <c r="B40">
        <v>578091983</v>
      </c>
      <c r="C40" s="34">
        <v>6460.11</v>
      </c>
      <c r="D40" s="34">
        <v>3609</v>
      </c>
      <c r="E40" s="34">
        <v>2851.1099999999997</v>
      </c>
      <c r="F40" s="40"/>
      <c r="G40" s="34"/>
      <c r="I40" s="34"/>
      <c r="K40" s="34"/>
    </row>
    <row r="41" spans="1:11" x14ac:dyDescent="0.25">
      <c r="A41" s="1">
        <v>2</v>
      </c>
      <c r="B41">
        <v>921537795</v>
      </c>
      <c r="C41">
        <v>9120.7199999999993</v>
      </c>
      <c r="D41">
        <v>4984</v>
      </c>
      <c r="E41">
        <v>4136.7199999999993</v>
      </c>
      <c r="F41" s="40"/>
    </row>
    <row r="42" spans="1:11" x14ac:dyDescent="0.25">
      <c r="B42" s="39" t="s">
        <v>70</v>
      </c>
      <c r="C42" s="35">
        <f>SUM(C40:C41)</f>
        <v>15580.829999999998</v>
      </c>
      <c r="D42" s="35">
        <f>SUM(D40:D41)</f>
        <v>8593</v>
      </c>
      <c r="E42" s="35">
        <f>SUM(E40:E41)</f>
        <v>6987.829999999999</v>
      </c>
    </row>
    <row r="44" spans="1:11" x14ac:dyDescent="0.25">
      <c r="I44" s="39" t="s">
        <v>72</v>
      </c>
      <c r="K44" s="35">
        <f>K35</f>
        <v>952.44000372300798</v>
      </c>
    </row>
    <row r="45" spans="1:11" x14ac:dyDescent="0.25">
      <c r="I45" s="46" t="s">
        <v>78</v>
      </c>
      <c r="K45" s="39"/>
    </row>
    <row r="46" spans="1:11" x14ac:dyDescent="0.25">
      <c r="I46" s="39" t="s">
        <v>73</v>
      </c>
      <c r="K46" s="35">
        <f>E42</f>
        <v>6987.829999999999</v>
      </c>
    </row>
    <row r="47" spans="1:11" x14ac:dyDescent="0.25">
      <c r="I47" s="46" t="s">
        <v>79</v>
      </c>
      <c r="K47" s="39"/>
    </row>
    <row r="48" spans="1:11" x14ac:dyDescent="0.25">
      <c r="I48" s="43" t="s">
        <v>74</v>
      </c>
      <c r="J48" s="13"/>
      <c r="K48" s="44">
        <f>M8</f>
        <v>4447.847899159663</v>
      </c>
    </row>
    <row r="49" spans="9:11" x14ac:dyDescent="0.25">
      <c r="I49" s="39"/>
      <c r="K49" s="39"/>
    </row>
    <row r="50" spans="9:11" x14ac:dyDescent="0.25">
      <c r="I50" s="39" t="s">
        <v>75</v>
      </c>
      <c r="K50" s="35">
        <f>SUM(K44:K49)</f>
        <v>12388.11790288267</v>
      </c>
    </row>
    <row r="51" spans="9:11" x14ac:dyDescent="0.25">
      <c r="I51" s="39"/>
      <c r="K51" s="39"/>
    </row>
    <row r="52" spans="9:11" x14ac:dyDescent="0.25">
      <c r="I52" s="43" t="s">
        <v>12</v>
      </c>
      <c r="J52" s="13"/>
      <c r="K52" s="44">
        <f>M2</f>
        <v>26464.694999999996</v>
      </c>
    </row>
    <row r="54" spans="9:11" x14ac:dyDescent="0.25">
      <c r="I54" s="39" t="s">
        <v>76</v>
      </c>
      <c r="K54" s="39" t="str">
        <f>IF(K50&lt;K52,"The population misstatement is within the acceptable limit.","The sample findings do not provide sufficient evidence to conclude that the population's misstatement is within the acceptable threshold.")</f>
        <v>The population misstatement is within the acceptable limit.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0_Sales</vt:lpstr>
      <vt:lpstr>1_Sample_Size</vt:lpstr>
      <vt:lpstr>2_Select_Sample_Item</vt:lpstr>
      <vt:lpstr>3_Sample_Item</vt:lpstr>
      <vt:lpstr>4_Sample_Results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aansubarkah</dc:creator>
  <cp:lastModifiedBy>Aan Subarkah</cp:lastModifiedBy>
  <dcterms:created xsi:type="dcterms:W3CDTF">2015-06-05T18:17:20Z</dcterms:created>
  <dcterms:modified xsi:type="dcterms:W3CDTF">2023-10-16T13:37:05Z</dcterms:modified>
</cp:coreProperties>
</file>